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23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2.xml" ContentType="application/vnd.openxmlformats-officedocument.spreadsheetml.table+xml"/>
  <Override PartName="/xl/tables/table21.xml" ContentType="application/vnd.openxmlformats-officedocument.spreadsheetml.table+xml"/>
  <Override PartName="/xl/tables/table25.xml" ContentType="application/vnd.openxmlformats-officedocument.spreadsheetml.table+xml"/>
  <Override PartName="/xl/tables/table24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4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HSP\Data &amp; Reports\County Data\Data for Application Process\"/>
    </mc:Choice>
  </mc:AlternateContent>
  <xr:revisionPtr revIDLastSave="0" documentId="13_ncr:1_{433348D4-88BE-4869-B04B-330A443D22B2}" xr6:coauthVersionLast="47" xr6:coauthVersionMax="47" xr10:uidLastSave="{00000000-0000-0000-0000-000000000000}"/>
  <bookViews>
    <workbookView xWindow="-120" yWindow="-120" windowWidth="38640" windowHeight="21120" xr2:uid="{2B09F296-49BB-425A-A187-285D7304FF9D}"/>
  </bookViews>
  <sheets>
    <sheet name="Total Statewide" sheetId="1" r:id="rId1"/>
    <sheet name="Unrestrained" sheetId="2" r:id="rId2"/>
    <sheet name="Speeding" sheetId="3" r:id="rId3"/>
    <sheet name="Alcohol" sheetId="4" r:id="rId4"/>
    <sheet name="Motorcycle" sheetId="5" r:id="rId5"/>
    <sheet name="Older" sheetId="6" r:id="rId6"/>
    <sheet name="Teen" sheetId="7" r:id="rId7"/>
    <sheet name="Ped" sheetId="8" r:id="rId8"/>
    <sheet name="Bike" sheetId="9" r:id="rId9"/>
    <sheet name="Population" sheetId="10" r:id="rId10"/>
    <sheet name="Read Me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9" l="1"/>
  <c r="P105" i="9"/>
  <c r="Y105" i="9"/>
  <c r="AH105" i="9"/>
  <c r="AQ105" i="9"/>
  <c r="AP105" i="9"/>
  <c r="AO105" i="9"/>
  <c r="AN105" i="9"/>
  <c r="AM105" i="9"/>
  <c r="AL105" i="9"/>
  <c r="AG105" i="9"/>
  <c r="AF105" i="9"/>
  <c r="AE105" i="9"/>
  <c r="AD105" i="9"/>
  <c r="AC105" i="9"/>
  <c r="X105" i="9"/>
  <c r="W105" i="9"/>
  <c r="V105" i="9"/>
  <c r="U105" i="9"/>
  <c r="T105" i="9"/>
  <c r="O105" i="9"/>
  <c r="N105" i="9"/>
  <c r="M105" i="9"/>
  <c r="L105" i="9"/>
  <c r="K105" i="9"/>
  <c r="F105" i="9"/>
  <c r="E105" i="9"/>
  <c r="D105" i="9"/>
  <c r="C105" i="9"/>
  <c r="B105" i="9"/>
  <c r="G105" i="8"/>
  <c r="P105" i="8"/>
  <c r="Y105" i="8"/>
  <c r="AH105" i="8"/>
  <c r="AQ105" i="8"/>
  <c r="AP105" i="8"/>
  <c r="AO105" i="8"/>
  <c r="AN105" i="8"/>
  <c r="AM105" i="8"/>
  <c r="AL105" i="8"/>
  <c r="AG105" i="8"/>
  <c r="AF105" i="8"/>
  <c r="AE105" i="8"/>
  <c r="AD105" i="8"/>
  <c r="AC105" i="8"/>
  <c r="X105" i="8"/>
  <c r="W105" i="8"/>
  <c r="V105" i="8"/>
  <c r="U105" i="8"/>
  <c r="T105" i="8"/>
  <c r="O105" i="8"/>
  <c r="N105" i="8"/>
  <c r="M105" i="8"/>
  <c r="L105" i="8"/>
  <c r="K105" i="8"/>
  <c r="F105" i="8"/>
  <c r="E105" i="8"/>
  <c r="D105" i="8"/>
  <c r="C105" i="8"/>
  <c r="B105" i="8"/>
  <c r="G105" i="7"/>
  <c r="P105" i="7"/>
  <c r="Y105" i="7"/>
  <c r="AH105" i="7"/>
  <c r="AQ105" i="7"/>
  <c r="AP105" i="7"/>
  <c r="AO105" i="7"/>
  <c r="AN105" i="7"/>
  <c r="AM105" i="7"/>
  <c r="AL105" i="7"/>
  <c r="AG105" i="7"/>
  <c r="AF105" i="7"/>
  <c r="AE105" i="7"/>
  <c r="AD105" i="7"/>
  <c r="AC105" i="7"/>
  <c r="X105" i="7"/>
  <c r="W105" i="7"/>
  <c r="V105" i="7"/>
  <c r="U105" i="7"/>
  <c r="T105" i="7"/>
  <c r="O105" i="7"/>
  <c r="N105" i="7"/>
  <c r="M105" i="7"/>
  <c r="L105" i="7"/>
  <c r="K105" i="7"/>
  <c r="F105" i="7"/>
  <c r="E105" i="7"/>
  <c r="D105" i="7"/>
  <c r="C105" i="7"/>
  <c r="B105" i="7"/>
  <c r="G105" i="6"/>
  <c r="P105" i="6"/>
  <c r="Y105" i="6"/>
  <c r="T105" i="6"/>
  <c r="AH105" i="6"/>
  <c r="AQ105" i="6"/>
  <c r="AL105" i="6"/>
  <c r="AP105" i="6"/>
  <c r="AO105" i="6"/>
  <c r="AN105" i="6"/>
  <c r="AM105" i="6"/>
  <c r="AG105" i="6"/>
  <c r="AF105" i="6"/>
  <c r="AE105" i="6"/>
  <c r="AD105" i="6"/>
  <c r="AC105" i="6"/>
  <c r="X105" i="6"/>
  <c r="W105" i="6"/>
  <c r="V105" i="6"/>
  <c r="U105" i="6"/>
  <c r="O105" i="6"/>
  <c r="N105" i="6"/>
  <c r="M105" i="6"/>
  <c r="L105" i="6"/>
  <c r="K105" i="6"/>
  <c r="F105" i="6"/>
  <c r="E105" i="6"/>
  <c r="D105" i="6"/>
  <c r="C105" i="6"/>
  <c r="B105" i="6"/>
  <c r="G105" i="5"/>
  <c r="P105" i="5"/>
  <c r="Y105" i="5"/>
  <c r="AH105" i="5"/>
  <c r="AQ105" i="5"/>
  <c r="AP105" i="5"/>
  <c r="AO105" i="5"/>
  <c r="AN105" i="5"/>
  <c r="AM105" i="5"/>
  <c r="AL105" i="5"/>
  <c r="AG105" i="5"/>
  <c r="AF105" i="5"/>
  <c r="AE105" i="5"/>
  <c r="AD105" i="5"/>
  <c r="AC105" i="5"/>
  <c r="X105" i="5"/>
  <c r="W105" i="5"/>
  <c r="V105" i="5"/>
  <c r="U105" i="5"/>
  <c r="T105" i="5"/>
  <c r="O105" i="5"/>
  <c r="N105" i="5"/>
  <c r="M105" i="5"/>
  <c r="L105" i="5"/>
  <c r="K105" i="5"/>
  <c r="F105" i="5"/>
  <c r="E105" i="5"/>
  <c r="D105" i="5"/>
  <c r="C105" i="5"/>
  <c r="B105" i="5"/>
  <c r="G105" i="4"/>
  <c r="P105" i="4"/>
  <c r="Y105" i="4"/>
  <c r="AH105" i="4"/>
  <c r="AQ105" i="4"/>
  <c r="AP105" i="4"/>
  <c r="AO105" i="4"/>
  <c r="AN105" i="4"/>
  <c r="AM105" i="4"/>
  <c r="AL105" i="4"/>
  <c r="AG105" i="4"/>
  <c r="AF105" i="4"/>
  <c r="AE105" i="4"/>
  <c r="AD105" i="4"/>
  <c r="AC105" i="4"/>
  <c r="X105" i="4"/>
  <c r="W105" i="4"/>
  <c r="V105" i="4"/>
  <c r="U105" i="4"/>
  <c r="T105" i="4"/>
  <c r="O105" i="4"/>
  <c r="N105" i="4"/>
  <c r="M105" i="4"/>
  <c r="L105" i="4"/>
  <c r="K105" i="4"/>
  <c r="F105" i="4"/>
  <c r="E105" i="4"/>
  <c r="D105" i="4"/>
  <c r="C105" i="4"/>
  <c r="B105" i="4"/>
  <c r="AQ105" i="3"/>
  <c r="AH105" i="3"/>
  <c r="Y105" i="3"/>
  <c r="P105" i="3"/>
  <c r="G105" i="3"/>
  <c r="AP105" i="3"/>
  <c r="AO105" i="3"/>
  <c r="AN105" i="3"/>
  <c r="AM105" i="3"/>
  <c r="AL105" i="3"/>
  <c r="AG105" i="3"/>
  <c r="AF105" i="3"/>
  <c r="AE105" i="3"/>
  <c r="AD105" i="3"/>
  <c r="AC105" i="3"/>
  <c r="X105" i="3"/>
  <c r="W105" i="3"/>
  <c r="V105" i="3"/>
  <c r="U105" i="3"/>
  <c r="T105" i="3"/>
  <c r="O105" i="3"/>
  <c r="N105" i="3"/>
  <c r="M105" i="3"/>
  <c r="L105" i="3"/>
  <c r="K105" i="3"/>
  <c r="F105" i="3"/>
  <c r="E105" i="3"/>
  <c r="D105" i="3"/>
  <c r="C105" i="3"/>
  <c r="B105" i="3"/>
  <c r="AQ105" i="2"/>
  <c r="AH105" i="2"/>
  <c r="Y105" i="2"/>
  <c r="T105" i="2"/>
  <c r="P105" i="2"/>
  <c r="G105" i="2"/>
  <c r="AP105" i="2"/>
  <c r="AO105" i="2"/>
  <c r="AN105" i="2"/>
  <c r="AM105" i="2"/>
  <c r="AL105" i="2"/>
  <c r="AG105" i="2"/>
  <c r="AF105" i="2"/>
  <c r="AE105" i="2"/>
  <c r="AD105" i="2"/>
  <c r="AC105" i="2"/>
  <c r="X105" i="2"/>
  <c r="W105" i="2"/>
  <c r="V105" i="2"/>
  <c r="U105" i="2"/>
  <c r="O105" i="2"/>
  <c r="N105" i="2"/>
  <c r="M105" i="2"/>
  <c r="L105" i="2"/>
  <c r="K105" i="2"/>
  <c r="F105" i="2"/>
  <c r="E105" i="2"/>
  <c r="D105" i="2"/>
  <c r="C105" i="2"/>
  <c r="B105" i="2"/>
  <c r="AQ105" i="1"/>
  <c r="AM105" i="1"/>
  <c r="AN105" i="1"/>
  <c r="AO105" i="1"/>
  <c r="AP105" i="1"/>
  <c r="AL105" i="1"/>
  <c r="AH105" i="1"/>
  <c r="AD105" i="1"/>
  <c r="AE105" i="1"/>
  <c r="AF105" i="1"/>
  <c r="AG105" i="1"/>
  <c r="AC105" i="1"/>
  <c r="Y105" i="1"/>
  <c r="X105" i="1"/>
  <c r="W105" i="1"/>
  <c r="V105" i="1"/>
  <c r="U105" i="1"/>
  <c r="T105" i="1"/>
  <c r="O105" i="1"/>
  <c r="N105" i="1"/>
  <c r="M105" i="1"/>
  <c r="L105" i="1"/>
  <c r="K105" i="1"/>
  <c r="G105" i="1"/>
  <c r="C105" i="1"/>
  <c r="D105" i="1"/>
  <c r="E105" i="1"/>
  <c r="F105" i="1"/>
  <c r="B105" i="1"/>
  <c r="P105" i="1" l="1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6" i="10"/>
</calcChain>
</file>

<file path=xl/sharedStrings.xml><?xml version="1.0" encoding="utf-8"?>
<sst xmlns="http://schemas.openxmlformats.org/spreadsheetml/2006/main" count="5078" uniqueCount="174">
  <si>
    <t>Source: NC Crash Database</t>
  </si>
  <si>
    <t>County</t>
  </si>
  <si>
    <t>5 Yr Avg</t>
  </si>
  <si>
    <t>Rank</t>
  </si>
  <si>
    <t>Total Crashes</t>
  </si>
  <si>
    <t>Total Fatal Crashes</t>
  </si>
  <si>
    <t>Total Fatalities</t>
  </si>
  <si>
    <t>Total Serious Injuries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</si>
  <si>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</si>
  <si>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</si>
  <si>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</si>
  <si>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</si>
  <si>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</si>
  <si>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</si>
  <si>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</si>
  <si>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</si>
  <si>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</si>
  <si>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</si>
  <si>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</si>
  <si>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</si>
  <si>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</si>
  <si>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</si>
  <si>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</si>
  <si>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</si>
  <si>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</si>
  <si>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</si>
  <si>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</si>
  <si>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</si>
  <si>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</si>
  <si>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</si>
  <si>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</si>
  <si>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</si>
  <si>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</si>
  <si>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</si>
  <si>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</si>
  <si>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</si>
  <si>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</si>
  <si>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</si>
  <si>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</si>
  <si>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</si>
  <si>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</si>
  <si>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</si>
  <si>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</si>
  <si>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</si>
  <si>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</si>
  <si>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</si>
  <si>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</si>
  <si>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</si>
  <si>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</si>
  <si>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</si>
  <si>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</si>
  <si>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</si>
  <si>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</si>
  <si>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</si>
  <si>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</si>
  <si>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</si>
  <si>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</si>
  <si>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</si>
  <si>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</si>
  <si>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</si>
  <si>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</si>
  <si>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</si>
  <si>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</si>
  <si>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</si>
  <si>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</si>
  <si>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</si>
  <si>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</si>
  <si>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</si>
  <si>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</si>
  <si>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</si>
  <si>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</si>
  <si>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</si>
  <si>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</si>
  <si>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</si>
  <si>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</si>
  <si>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</si>
  <si>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</si>
  <si>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</si>
  <si>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</si>
  <si>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</si>
  <si>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</si>
  <si>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</si>
  <si>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</si>
  <si>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</si>
  <si>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</si>
  <si>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</si>
  <si>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</si>
  <si>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</si>
  <si>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</si>
  <si>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</si>
  <si>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</si>
  <si>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</si>
  <si>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</si>
  <si>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</si>
  <si>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</si>
  <si>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</si>
  <si>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</si>
  <si>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</si>
  <si>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</si>
  <si>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</si>
  <si>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</si>
  <si>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</si>
  <si>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</si>
  <si>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</si>
  <si>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</si>
  <si>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</si>
  <si>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</si>
  <si>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</si>
  <si>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Statewide</t>
  </si>
  <si>
    <t>Unrestrained Crashes</t>
  </si>
  <si>
    <t>Unrestrained Fatal Crashes</t>
  </si>
  <si>
    <t>Unrestrained Fatalities</t>
  </si>
  <si>
    <t>Unrestrained Serious Injuries</t>
  </si>
  <si>
    <t>Speeding Related Data</t>
  </si>
  <si>
    <t>Alcohol Related Data</t>
  </si>
  <si>
    <t>Motorcycle Related Data</t>
  </si>
  <si>
    <t>Pedestrian Related Data</t>
  </si>
  <si>
    <t>Pedalcycle Related Data</t>
  </si>
  <si>
    <t>Speeding Crashes</t>
  </si>
  <si>
    <t>Speeding Fatal Crashes</t>
  </si>
  <si>
    <t>Speeding Fatalities</t>
  </si>
  <si>
    <t>Speeding Serious Injuries</t>
  </si>
  <si>
    <t>Alcohol Crashes</t>
  </si>
  <si>
    <t>Alcohol Fatal Crashes</t>
  </si>
  <si>
    <t>Alcohol Fatalities</t>
  </si>
  <si>
    <t>Alcohol SI Crashes</t>
  </si>
  <si>
    <t>Alcohol Serious Injuries</t>
  </si>
  <si>
    <t>Motorcycle Crashes</t>
  </si>
  <si>
    <t>Motorcycle Fatal Crashes</t>
  </si>
  <si>
    <t>Motorcycle Fatalities</t>
  </si>
  <si>
    <t>Motorcycle SI Crashes</t>
  </si>
  <si>
    <t>Motorcycle Serious Injuries</t>
  </si>
  <si>
    <t>Teen Driver-Related Fatalities</t>
  </si>
  <si>
    <t>Bike Crashes</t>
  </si>
  <si>
    <t>Bike Fatal Crashes</t>
  </si>
  <si>
    <t>Bike Fatalities</t>
  </si>
  <si>
    <t>Bike SI Crashes</t>
  </si>
  <si>
    <t>Bike Serious Injuries</t>
  </si>
  <si>
    <t>Population</t>
  </si>
  <si>
    <t>Pop. 2024</t>
  </si>
  <si>
    <t>5 Yr. Avg. Annual Fatalities</t>
  </si>
  <si>
    <t>Fatality Rate (fatalities per 1000 pop)</t>
  </si>
  <si>
    <t>Annual Fatalities</t>
  </si>
  <si>
    <t>Average</t>
  </si>
  <si>
    <t>Fatality Rate</t>
  </si>
  <si>
    <t>2020</t>
  </si>
  <si>
    <t>2021</t>
  </si>
  <si>
    <t>2022</t>
  </si>
  <si>
    <t>2023</t>
  </si>
  <si>
    <t>2024</t>
  </si>
  <si>
    <t>Fatality Rate by County (2020-2024)</t>
  </si>
  <si>
    <t>Statewide</t>
  </si>
  <si>
    <t>Includes all crashes on public roads that resulted in a fatality, injury, or property damage over $1,000.</t>
  </si>
  <si>
    <t>Last Updated: 11/4/2025</t>
  </si>
  <si>
    <t>Total Serious Injury Crashes</t>
  </si>
  <si>
    <t>Older Driver-Related Fatalities</t>
  </si>
  <si>
    <t>Older Driver Related Serious Injury Crashes</t>
  </si>
  <si>
    <t>Older Driver-Related Serious Injuries</t>
  </si>
  <si>
    <t>Older Driver-Related Fatal Crashes</t>
  </si>
  <si>
    <t>Older Driver-Related Crashes</t>
  </si>
  <si>
    <t>Unrestrained-Related Data</t>
  </si>
  <si>
    <t>Unrestrained Serious Injury Crashes</t>
  </si>
  <si>
    <t>Speeding Serious Injury Crashes</t>
  </si>
  <si>
    <t>Older Driver-Related Data</t>
  </si>
  <si>
    <t>Teen Driver-Related Fatal Crashes</t>
  </si>
  <si>
    <t>Teen Driver-Related Data</t>
  </si>
  <si>
    <t>Teen Driver-Related Crashes</t>
  </si>
  <si>
    <t>Teen Driver-Related  Serious Injury Crashes</t>
  </si>
  <si>
    <t>Teen Driver-Related Serious Injuries</t>
  </si>
  <si>
    <t>Pedestrian Crashes</t>
  </si>
  <si>
    <t>Pedestrian Fatal Crashes</t>
  </si>
  <si>
    <t>Pedestrian Fatalities</t>
  </si>
  <si>
    <t>Pedestrian Serious Injury Crashes</t>
  </si>
  <si>
    <t>Pedestrian Serious Injuries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</si>
</sst>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0" fillId="0" borderId="9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2" fontId="0" fillId="0" borderId="1" xfId="0" applyNumberFormat="1" applyBorder="1"/>
    <xf numFmtId="2" fontId="5" fillId="0" borderId="1" xfId="0" applyNumberFormat="1" applyFont="1" applyBorder="1"/>
    <xf numFmtId="2" fontId="5" fillId="0" borderId="8" xfId="0" applyNumberFormat="1" applyFont="1" applyBorder="1"/>
    <xf numFmtId="2" fontId="0" fillId="0" borderId="8" xfId="0" applyNumberFormat="1" applyBorder="1"/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al" xfId="0" builtinId="0"/>
  </cellStyles>
  <dxfs count="59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2F3249-B973-4030-B54B-A5DD6E16DAEE}" name="Table2" displayName="Table2" ref="A4:H105" totalsRowShown="0" headerRowDxfId="598" dataDxfId="596" headerRowBorderDxfId="597" tableBorderDxfId="595" totalsRowBorderDxfId="594">
  <autoFilter ref="A4:H105" xr:uid="{AE2F3249-B973-4030-B54B-A5DD6E16DAEE}"/>
  <tableColumns count="8">
    <tableColumn id="1" xr3:uid="{C816C891-CCE7-4102-99F6-763B6AAC9A68}" name="County" dataDxfId="593"/>
    <tableColumn id="2" xr3:uid="{967E32F9-07F9-47B0-9B09-7ECF8171F85D}" name="2020" dataDxfId="592"/>
    <tableColumn id="3" xr3:uid="{065BB199-D17E-4480-93A9-4F4DE07FB692}" name="2021" dataDxfId="591"/>
    <tableColumn id="4" xr3:uid="{5F815F14-54E7-4078-AD20-63B6FA3EFEF2}" name="2022" dataDxfId="590"/>
    <tableColumn id="5" xr3:uid="{57B856B6-F3F2-4755-B684-34FFF8FA7C7B}" name="2023" dataDxfId="589"/>
    <tableColumn id="6" xr3:uid="{0CFA4514-9179-4BB1-B5E6-916E180913A0}" name="2024" dataDxfId="588"/>
    <tableColumn id="7" xr3:uid="{5A04F84C-3BB0-4FE7-A87B-3CE9E1629A40}" name="5 Yr Avg" dataDxfId="587"/>
    <tableColumn id="8" xr3:uid="{830D96CE-7AC6-403D-A10E-A5BDA1CE280A}" name="Rank" dataDxfId="586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6E06B82-F5AD-4A36-865D-E1BB368CAFD7}" name="Table11" displayName="Table11" ref="AK4:AR105" totalsRowShown="0" headerRowDxfId="481" dataDxfId="479" headerRowBorderDxfId="480" tableBorderDxfId="478" totalsRowBorderDxfId="477">
  <autoFilter ref="AK4:AR105" xr:uid="{26E06B82-F5AD-4A36-865D-E1BB368CAFD7}"/>
  <tableColumns count="8">
    <tableColumn id="1" xr3:uid="{DBBAECE0-0918-4FD4-B919-0486A9B63674}" name="County" dataDxfId="476"/>
    <tableColumn id="2" xr3:uid="{1AC8E83F-E0CF-4336-BCAC-775EC039917E}" name="2020" dataDxfId="475"/>
    <tableColumn id="3" xr3:uid="{3499352B-B075-40E1-A0D2-C3F319607483}" name="2021" dataDxfId="474"/>
    <tableColumn id="4" xr3:uid="{1598AFCE-DC15-498C-A7B5-0BCB5E846D51}" name="2022" dataDxfId="473"/>
    <tableColumn id="5" xr3:uid="{3D4ACA39-334D-49A2-A9FF-C1A7FADB7084}" name="2023" dataDxfId="472"/>
    <tableColumn id="6" xr3:uid="{836A9A21-7478-449C-97C8-263D5E23B12F}" name="2024" dataDxfId="471"/>
    <tableColumn id="7" xr3:uid="{3B53371E-A701-4873-B1D9-D7012106C319}" name="5 Yr Avg" dataDxfId="470"/>
    <tableColumn id="8" xr3:uid="{30C83794-92A9-4857-B280-5799F7CD1227}" name="Rank" dataDxfId="469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6DCAC0C-CAD8-45B3-97CD-CE603D2C37DB}" name="Table12" displayName="Table12" ref="A4:H105" totalsRowShown="0" headerRowDxfId="468" dataDxfId="466" headerRowBorderDxfId="467" tableBorderDxfId="465" totalsRowBorderDxfId="464">
  <autoFilter ref="A4:H105" xr:uid="{66DCAC0C-CAD8-45B3-97CD-CE603D2C37DB}"/>
  <tableColumns count="8">
    <tableColumn id="1" xr3:uid="{9E81758A-27B3-4305-BC05-86AA4770A32F}" name="County" dataDxfId="463"/>
    <tableColumn id="2" xr3:uid="{F3E901C4-B6AB-4AEC-B252-FFB7B00E8B34}" name="2020" dataDxfId="462"/>
    <tableColumn id="3" xr3:uid="{4D33BD1E-7976-4DD6-A60D-15E5C8A08E84}" name="2021" dataDxfId="461"/>
    <tableColumn id="4" xr3:uid="{AFE750C3-D94E-4BCB-B7AE-63B993D1A999}" name="2022" dataDxfId="460"/>
    <tableColumn id="5" xr3:uid="{8DEDAC56-C30E-487B-B8BC-5A978A208D83}" name="2023" dataDxfId="459"/>
    <tableColumn id="6" xr3:uid="{73153A2C-B53D-4A12-90C0-906FA657A82D}" name="2024" dataDxfId="458"/>
    <tableColumn id="7" xr3:uid="{BD278FE6-D749-41BF-90AB-07F825C3C420}" name="5 Yr Avg" dataDxfId="457"/>
    <tableColumn id="8" xr3:uid="{1940F3AC-6B81-4E3B-8646-7F40CC465944}" name="Rank" dataDxfId="456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446A17-4980-4316-AAE2-DC9F56D6FE7B}" name="Table13" displayName="Table13" ref="J4:Q105" totalsRowShown="0" headerRowDxfId="455" dataDxfId="453" headerRowBorderDxfId="454" tableBorderDxfId="452" totalsRowBorderDxfId="451">
  <autoFilter ref="J4:Q105" xr:uid="{83446A17-4980-4316-AAE2-DC9F56D6FE7B}"/>
  <tableColumns count="8">
    <tableColumn id="1" xr3:uid="{8CE0FC4D-06B0-46D7-A985-21771C5D214B}" name="County" dataDxfId="450"/>
    <tableColumn id="2" xr3:uid="{060F1C08-E98D-4160-99D0-D309B17712F2}" name="2020" dataDxfId="449"/>
    <tableColumn id="3" xr3:uid="{7654E408-A01B-40E8-AC7A-300F330E3760}" name="2021" dataDxfId="448"/>
    <tableColumn id="4" xr3:uid="{4CD89D84-4BFB-45D1-9935-8B75988F3369}" name="2022" dataDxfId="447"/>
    <tableColumn id="5" xr3:uid="{92F406E9-9DB7-44E2-ACEF-A4577310C549}" name="2023" dataDxfId="446"/>
    <tableColumn id="6" xr3:uid="{CE0A6321-0B82-4A10-A2E0-54D071D84A13}" name="2024" dataDxfId="445"/>
    <tableColumn id="7" xr3:uid="{3ABB7CEA-6602-4C3D-B163-7FDE7C254E94}" name="5 Yr Avg" dataDxfId="444"/>
    <tableColumn id="8" xr3:uid="{0ACB9C52-44CB-45EC-9B62-1E7F8CC4DEB9}" name="Rank" dataDxfId="44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29FE74F-EC85-4E18-BF6D-671EC9AEC780}" name="Table14" displayName="Table14" ref="S4:Z105" totalsRowShown="0" headerRowDxfId="442" dataDxfId="440" headerRowBorderDxfId="441" tableBorderDxfId="439" totalsRowBorderDxfId="438">
  <autoFilter ref="S4:Z105" xr:uid="{729FE74F-EC85-4E18-BF6D-671EC9AEC780}"/>
  <tableColumns count="8">
    <tableColumn id="1" xr3:uid="{77BD7084-B069-4625-803B-6AAADBC4C7F4}" name="County" dataDxfId="437"/>
    <tableColumn id="2" xr3:uid="{A4A98455-360B-417A-9D3C-B1A53B2FFC64}" name="2020" dataDxfId="436"/>
    <tableColumn id="3" xr3:uid="{A3B402C5-11E4-4641-B4BF-185F71A36AD4}" name="2021" dataDxfId="435"/>
    <tableColumn id="4" xr3:uid="{0C19F3C3-863C-40DC-ABAB-68B85FCA3EEB}" name="2022" dataDxfId="434"/>
    <tableColumn id="5" xr3:uid="{A81F46B7-68A8-468A-ACDA-7E5D674109F5}" name="2023" dataDxfId="433"/>
    <tableColumn id="6" xr3:uid="{457BDC4A-6BB8-42FE-B1FE-E1ECAD2C8AD3}" name="2024" dataDxfId="432"/>
    <tableColumn id="7" xr3:uid="{19727D0B-8E5B-4CA0-A5A3-AB89FD9CD8A7}" name="5 Yr Avg" dataDxfId="431"/>
    <tableColumn id="8" xr3:uid="{99DFA816-3F16-405D-BC7D-3C03948C1E39}" name="Rank" dataDxfId="430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FFCDA88-7694-40C1-9349-E899D88E770C}" name="Table15" displayName="Table15" ref="AB4:AI105" totalsRowShown="0" headerRowDxfId="429" dataDxfId="427" headerRowBorderDxfId="428" tableBorderDxfId="426" totalsRowBorderDxfId="425">
  <autoFilter ref="AB4:AI105" xr:uid="{5FFCDA88-7694-40C1-9349-E899D88E770C}"/>
  <tableColumns count="8">
    <tableColumn id="1" xr3:uid="{84A6B184-3843-485D-AFC1-691FB8D87B4A}" name="County" dataDxfId="424"/>
    <tableColumn id="2" xr3:uid="{DD1BF4DC-1404-4010-ABDA-47D64F21D993}" name="2020" dataDxfId="423"/>
    <tableColumn id="3" xr3:uid="{F869519A-0BCF-4A0A-A115-61843DB64406}" name="2021" dataDxfId="422"/>
    <tableColumn id="4" xr3:uid="{CE2BD968-7C2B-4CE2-B349-F4CDBF7E9417}" name="2022" dataDxfId="421"/>
    <tableColumn id="5" xr3:uid="{596C5420-8784-4923-94AB-BC49D4D50483}" name="2023" dataDxfId="420"/>
    <tableColumn id="6" xr3:uid="{F295470A-7B8D-4B7C-8C1F-A668F4012AD7}" name="2024" dataDxfId="419"/>
    <tableColumn id="7" xr3:uid="{B3FF1C37-9F04-41DE-B3A0-AD9CC343A94B}" name="5 Yr Avg" dataDxfId="418"/>
    <tableColumn id="8" xr3:uid="{C348928B-A10E-4343-B71C-4A415C517CDA}" name="Rank" dataDxfId="417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BDD81D-DBA3-451D-928C-048FE6A69311}" name="Table16" displayName="Table16" ref="AK4:AR105" totalsRowShown="0" headerRowDxfId="416" dataDxfId="414" headerRowBorderDxfId="415" tableBorderDxfId="413" totalsRowBorderDxfId="412">
  <autoFilter ref="AK4:AR105" xr:uid="{F5BDD81D-DBA3-451D-928C-048FE6A69311}"/>
  <tableColumns count="8">
    <tableColumn id="1" xr3:uid="{070250A2-BE90-48B3-8235-103B68C7F7A7}" name="County" dataDxfId="411"/>
    <tableColumn id="2" xr3:uid="{15FAB36D-7469-471D-A4ED-137C5515B741}" name="2020" dataDxfId="410"/>
    <tableColumn id="3" xr3:uid="{D145683B-989A-4F5E-81C6-19651F23A336}" name="2021" dataDxfId="409"/>
    <tableColumn id="4" xr3:uid="{6F85BBEC-3DFD-49B1-80DB-14A9E3CDC2CC}" name="2022" dataDxfId="408"/>
    <tableColumn id="5" xr3:uid="{D0CC0519-F58A-4C96-9F53-372963BD546F}" name="2023" dataDxfId="407"/>
    <tableColumn id="6" xr3:uid="{353A9E48-1190-4F64-849E-22BE33789C9E}" name="2024" dataDxfId="406"/>
    <tableColumn id="7" xr3:uid="{C9AF98D1-0BFF-4BB2-B1BA-7A598ECF493D}" name="5 Yr Avg" dataDxfId="405"/>
    <tableColumn id="8" xr3:uid="{8E476262-589E-4854-AB90-D4654D687740}" name="Rank" dataDxfId="404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69E6144-3C7D-4D77-9E41-CDD059E00E6D}" name="Table17" displayName="Table17" ref="A4:H105" totalsRowShown="0" headerRowDxfId="403" dataDxfId="401" headerRowBorderDxfId="402" tableBorderDxfId="400" totalsRowBorderDxfId="399">
  <autoFilter ref="A4:H105" xr:uid="{B69E6144-3C7D-4D77-9E41-CDD059E00E6D}"/>
  <tableColumns count="8">
    <tableColumn id="1" xr3:uid="{B50DF12F-337D-4FFD-8BA2-C7C9A9A10F28}" name="County" dataDxfId="398"/>
    <tableColumn id="2" xr3:uid="{93DAEC94-11B8-4785-A25E-631DF7BA7BBA}" name="2020" dataDxfId="397"/>
    <tableColumn id="3" xr3:uid="{F5660374-3EB1-4E0D-B786-693220528D68}" name="2021" dataDxfId="396"/>
    <tableColumn id="4" xr3:uid="{B67C2BDC-108F-480C-B0EC-4386CA62536D}" name="2022" dataDxfId="395"/>
    <tableColumn id="5" xr3:uid="{18C8353F-9761-4B53-8193-4516EF046035}" name="2023" dataDxfId="394"/>
    <tableColumn id="6" xr3:uid="{39DE09BF-ED89-439C-8D7E-160F7D4663C7}" name="2024" dataDxfId="393"/>
    <tableColumn id="7" xr3:uid="{62298BF2-4C75-4BB7-B761-B128214F1F35}" name="5 Yr Avg" dataDxfId="392"/>
    <tableColumn id="8" xr3:uid="{2BA7583D-0B39-48FD-B9BF-E9006C020E87}" name="Rank" dataDxfId="391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011C49-F8AB-4A37-9F25-91A539E14E79}" name="Table18" displayName="Table18" ref="J4:Q105" totalsRowShown="0" headerRowDxfId="390" dataDxfId="388" headerRowBorderDxfId="389" tableBorderDxfId="387" totalsRowBorderDxfId="386">
  <autoFilter ref="J4:Q105" xr:uid="{0B011C49-F8AB-4A37-9F25-91A539E14E79}"/>
  <tableColumns count="8">
    <tableColumn id="1" xr3:uid="{1180BFB4-185E-4D87-A256-DED8858A751E}" name="County" dataDxfId="385"/>
    <tableColumn id="2" xr3:uid="{CE2DE3BA-4EC3-4C17-B84A-11969B48DCBC}" name="2020" dataDxfId="384"/>
    <tableColumn id="3" xr3:uid="{D14239BD-8955-4D28-89D2-8CCA41325444}" name="2021" dataDxfId="383"/>
    <tableColumn id="4" xr3:uid="{3ACA265B-4572-4C07-A48B-C4E4BD7D3793}" name="2022" dataDxfId="382"/>
    <tableColumn id="5" xr3:uid="{AD93BCAA-DD4E-4C14-AE83-6588564BBAE3}" name="2023" dataDxfId="381"/>
    <tableColumn id="6" xr3:uid="{37462B32-B044-40D3-937D-72876E5CF552}" name="2024" dataDxfId="380"/>
    <tableColumn id="7" xr3:uid="{63E71E2A-5DE3-430E-8078-33AD350E1B2D}" name="5 Yr Avg" dataDxfId="379"/>
    <tableColumn id="8" xr3:uid="{3AC5AE01-6324-40DB-ACD8-070619502053}" name="Rank" dataDxfId="378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9E77B48-0772-4C79-A95D-D8CA622C9880}" name="Table19" displayName="Table19" ref="S4:Z105" totalsRowShown="0" headerRowDxfId="377" dataDxfId="375" headerRowBorderDxfId="376" tableBorderDxfId="374" totalsRowBorderDxfId="373">
  <autoFilter ref="S4:Z105" xr:uid="{89E77B48-0772-4C79-A95D-D8CA622C9880}"/>
  <tableColumns count="8">
    <tableColumn id="1" xr3:uid="{D6699949-A607-4006-94F7-D0B3953D54F2}" name="County" dataDxfId="372"/>
    <tableColumn id="2" xr3:uid="{F2401787-5158-4026-A999-91FEB622A090}" name="2020" dataDxfId="371"/>
    <tableColumn id="3" xr3:uid="{16471E3D-7158-4348-BF2B-D95E3D1FEF5F}" name="2021" dataDxfId="370"/>
    <tableColumn id="4" xr3:uid="{6998FD9F-C119-45B5-9776-D880BFDD1E6E}" name="2022" dataDxfId="369"/>
    <tableColumn id="5" xr3:uid="{896B142D-84A5-4D83-9E31-CC035C410342}" name="2023" dataDxfId="368"/>
    <tableColumn id="6" xr3:uid="{8C1DF455-3273-4EF8-A0BA-62A2902EAA41}" name="2024" dataDxfId="367"/>
    <tableColumn id="7" xr3:uid="{80CBED54-36A2-4CF8-9536-30BC998AE469}" name="5 Yr Avg" dataDxfId="366"/>
    <tableColumn id="8" xr3:uid="{B080FB7D-3AB7-47AF-A919-8146FECF5B3D}" name="Rank" dataDxfId="365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40E9A8F-4112-4EAE-A48C-B30D311FB006}" name="Table20" displayName="Table20" ref="AB4:AI105" totalsRowShown="0" headerRowDxfId="364" dataDxfId="362" headerRowBorderDxfId="363" tableBorderDxfId="361" totalsRowBorderDxfId="360">
  <autoFilter ref="AB4:AI105" xr:uid="{840E9A8F-4112-4EAE-A48C-B30D311FB006}"/>
  <tableColumns count="8">
    <tableColumn id="1" xr3:uid="{6F5B6D12-A166-4EFC-BDAD-7DA5CD5DB170}" name="County" dataDxfId="359"/>
    <tableColumn id="2" xr3:uid="{AA55C785-8309-49F0-9264-D74E3CAB2BF8}" name="2020" dataDxfId="358"/>
    <tableColumn id="3" xr3:uid="{98751E71-2F38-41E5-B0A3-3A62CF6021B6}" name="2021" dataDxfId="357"/>
    <tableColumn id="4" xr3:uid="{09BF6155-6F30-4290-AB2A-6A7ECD069043}" name="2022" dataDxfId="356"/>
    <tableColumn id="5" xr3:uid="{B4961FA0-286F-45D5-A7F8-5F781CCAF130}" name="2023" dataDxfId="355"/>
    <tableColumn id="6" xr3:uid="{CA9445FB-2FB8-40B3-AACC-7C9C2A852F68}" name="2024" dataDxfId="354"/>
    <tableColumn id="7" xr3:uid="{2ED12087-A694-48BD-9B03-1D2BAE35A387}" name="5 Yr Avg" dataDxfId="353"/>
    <tableColumn id="8" xr3:uid="{D6393CFA-C12E-4BE9-AB0C-504752AB0CC8}" name="Rank" dataDxfId="35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6FBA57-13B3-4CCE-902F-E82C170C0C59}" name="Table3" displayName="Table3" ref="J4:Q105" totalsRowShown="0" headerRowDxfId="585" dataDxfId="583" headerRowBorderDxfId="584" tableBorderDxfId="582" totalsRowBorderDxfId="581">
  <autoFilter ref="J4:Q105" xr:uid="{DC6FBA57-13B3-4CCE-902F-E82C170C0C59}"/>
  <tableColumns count="8">
    <tableColumn id="1" xr3:uid="{3A2F4C48-FBF4-4D70-B201-59B5781DF019}" name="County" dataDxfId="580"/>
    <tableColumn id="2" xr3:uid="{06C4DA11-79F5-476F-B20F-07E9D10D8A45}" name="2020" dataDxfId="579"/>
    <tableColumn id="3" xr3:uid="{CC3E25DB-93B8-4DEC-B31A-088A824B5AF8}" name="2021" dataDxfId="578"/>
    <tableColumn id="4" xr3:uid="{3366C1FE-D603-47B2-BF63-508E3EEA3314}" name="2022" dataDxfId="577"/>
    <tableColumn id="5" xr3:uid="{912AF60D-9142-49BA-97CD-D844B85ACAD2}" name="2023" dataDxfId="576"/>
    <tableColumn id="6" xr3:uid="{4458655B-BE28-43C7-9670-0EB759A318BB}" name="2024" dataDxfId="575"/>
    <tableColumn id="7" xr3:uid="{D98921E9-F49E-4C85-AF7B-CD5A25DE8E25}" name="5 Yr Avg" dataDxfId="574"/>
    <tableColumn id="8" xr3:uid="{A61A9D8F-4937-4113-8098-4F0910D9CD6C}" name="Rank" dataDxfId="573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7F00A62-3063-469F-99BD-7432CC472A66}" name="Table21" displayName="Table21" ref="AK4:AR105" totalsRowShown="0" headerRowDxfId="351" dataDxfId="349" headerRowBorderDxfId="350" tableBorderDxfId="348" totalsRowBorderDxfId="347">
  <autoFilter ref="AK4:AR105" xr:uid="{F7F00A62-3063-469F-99BD-7432CC472A66}"/>
  <tableColumns count="8">
    <tableColumn id="1" xr3:uid="{55A7545C-B9B8-48B4-AC6C-A0927291168C}" name="County" dataDxfId="346"/>
    <tableColumn id="2" xr3:uid="{4961CC03-276A-44E2-8484-C47E91ECE43D}" name="2020" dataDxfId="345"/>
    <tableColumn id="3" xr3:uid="{EB11B5A3-7E4C-411E-8C75-5E07BC7719BC}" name="2021" dataDxfId="344"/>
    <tableColumn id="4" xr3:uid="{CEC4C535-3BD3-4B7E-89FE-01F796861237}" name="2022" dataDxfId="343"/>
    <tableColumn id="5" xr3:uid="{3D01F894-223B-4602-9ECF-5D49CB5D9896}" name="2023" dataDxfId="342"/>
    <tableColumn id="6" xr3:uid="{ECAADD5E-9582-4914-ABA5-C651FD679808}" name="2024" dataDxfId="341"/>
    <tableColumn id="7" xr3:uid="{823CF0F4-C05F-4267-A3D7-F7FB00F8D4D8}" name="5 Yr Avg" dataDxfId="340"/>
    <tableColumn id="8" xr3:uid="{7FE80753-30EA-48A4-A8AA-6AC66D3795A3}" name="Rank" dataDxfId="339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5996C8B-36B6-410C-8B15-45F75ACD4162}" name="Table22" displayName="Table22" ref="A4:H105" totalsRowShown="0" headerRowDxfId="338" dataDxfId="336" headerRowBorderDxfId="337" tableBorderDxfId="335" totalsRowBorderDxfId="334">
  <autoFilter ref="A4:H105" xr:uid="{D5996C8B-36B6-410C-8B15-45F75ACD4162}"/>
  <tableColumns count="8">
    <tableColumn id="1" xr3:uid="{EB2715CB-A4F4-4DAC-9926-C85327CC9420}" name="County" dataDxfId="333"/>
    <tableColumn id="2" xr3:uid="{7A4C43CE-32A7-4842-9FC8-B01F1F7DA592}" name="2020" dataDxfId="332"/>
    <tableColumn id="3" xr3:uid="{A6999F6A-5BD1-4168-A5D3-FDC345E11868}" name="2021" dataDxfId="331"/>
    <tableColumn id="4" xr3:uid="{D066D07F-173B-4931-BB2D-463EC1B33F38}" name="2022" dataDxfId="330"/>
    <tableColumn id="5" xr3:uid="{8995E6DE-54CA-4C8B-AE29-0072A75F252B}" name="2023" dataDxfId="329"/>
    <tableColumn id="6" xr3:uid="{B506BE89-CE77-492E-BD00-01D82C4920EB}" name="2024" dataDxfId="328"/>
    <tableColumn id="7" xr3:uid="{7B0BC8CF-B6A0-4CF7-B716-2AC17CB5C965}" name="5 Yr Avg" dataDxfId="327"/>
    <tableColumn id="8" xr3:uid="{85A3E1F9-35C9-4437-BFE3-96D6E115229C}" name="Rank" dataDxfId="326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FE625D9-39FC-4B90-8445-2C064C35346A}" name="Table23" displayName="Table23" ref="J4:Q105" totalsRowShown="0" headerRowDxfId="325" dataDxfId="323" headerRowBorderDxfId="324" tableBorderDxfId="322" totalsRowBorderDxfId="321">
  <autoFilter ref="J4:Q105" xr:uid="{FFE625D9-39FC-4B90-8445-2C064C35346A}"/>
  <tableColumns count="8">
    <tableColumn id="1" xr3:uid="{1617B566-02AF-4E90-BD94-B32A71704B5B}" name="County" dataDxfId="320"/>
    <tableColumn id="2" xr3:uid="{3087C43F-A8F4-458B-B57C-F4ACAE409502}" name="2020" dataDxfId="319"/>
    <tableColumn id="3" xr3:uid="{4C7676BA-C54D-444A-A74E-505CF2E9AB5C}" name="2021" dataDxfId="318"/>
    <tableColumn id="4" xr3:uid="{5AE6D7C9-1BE3-4582-8022-3B1148087052}" name="2022" dataDxfId="317"/>
    <tableColumn id="5" xr3:uid="{79F41E51-5665-4738-A43B-DB17B508FBA3}" name="2023" dataDxfId="316"/>
    <tableColumn id="6" xr3:uid="{E0F78016-1970-44A0-8654-6843275CC99B}" name="2024" dataDxfId="315"/>
    <tableColumn id="7" xr3:uid="{0FC87273-D921-44A0-A223-006134102959}" name="5 Yr Avg" dataDxfId="314"/>
    <tableColumn id="8" xr3:uid="{B074100B-ECDF-480E-8B60-2BD885EA7C56}" name="Rank" dataDxfId="3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D8B404A-BF10-4336-A453-0AFC29B5A929}" name="Table24" displayName="Table24" ref="S4:Z105" totalsRowShown="0" headerRowDxfId="312" dataDxfId="310" headerRowBorderDxfId="311" tableBorderDxfId="309" totalsRowBorderDxfId="308">
  <autoFilter ref="S4:Z105" xr:uid="{0D8B404A-BF10-4336-A453-0AFC29B5A929}"/>
  <tableColumns count="8">
    <tableColumn id="1" xr3:uid="{60D35F8E-D989-4EB3-823C-3274C22A7C1D}" name="County" dataDxfId="307"/>
    <tableColumn id="2" xr3:uid="{F5848E45-F4C9-4C32-9342-AA9F71EA7A0B}" name="2020" dataDxfId="306"/>
    <tableColumn id="3" xr3:uid="{E5E64C71-1E0F-447D-8997-019097CC1517}" name="2021" dataDxfId="305"/>
    <tableColumn id="4" xr3:uid="{48847020-422F-4A68-ACAA-919D58DA2703}" name="2022" dataDxfId="304"/>
    <tableColumn id="5" xr3:uid="{72002286-76FC-4DF0-ADA9-51B9E0B77679}" name="2023" dataDxfId="303"/>
    <tableColumn id="6" xr3:uid="{9403C96F-33B6-41DF-A7D6-A6AE4DA563F2}" name="2024" dataDxfId="302"/>
    <tableColumn id="7" xr3:uid="{7247A0C2-CE6A-465E-9F03-7EB6E155EC77}" name="5 Yr Avg" dataDxfId="301"/>
    <tableColumn id="8" xr3:uid="{0450DC43-5F5A-4EDE-88EF-ACDEEB58879B}" name="Rank" dataDxfId="300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C468F80-C02E-4FDA-984F-AED674DFF09C}" name="Table25" displayName="Table25" ref="AB4:AI105" totalsRowShown="0" headerRowDxfId="299" dataDxfId="297" headerRowBorderDxfId="298" tableBorderDxfId="296" totalsRowBorderDxfId="295">
  <autoFilter ref="AB4:AI105" xr:uid="{4C468F80-C02E-4FDA-984F-AED674DFF09C}"/>
  <tableColumns count="8">
    <tableColumn id="1" xr3:uid="{AE40272E-456A-494F-A70D-8714CB412248}" name="County" dataDxfId="294"/>
    <tableColumn id="2" xr3:uid="{D3D29842-4FF0-43F9-9813-D96F2438C105}" name="2020" dataDxfId="293"/>
    <tableColumn id="3" xr3:uid="{6A4231EA-2B97-4A7D-8631-8417E59EDE20}" name="2021" dataDxfId="292"/>
    <tableColumn id="4" xr3:uid="{3BC276A6-93E8-4F4C-8E46-05A069FA18B8}" name="2022" dataDxfId="291"/>
    <tableColumn id="5" xr3:uid="{E1D8C6A7-D604-42B8-9ADD-B3FD7C9D4DB7}" name="2023" dataDxfId="290"/>
    <tableColumn id="6" xr3:uid="{DECFB3F1-EE18-49D5-A7D2-6A0CEE87E9E9}" name="2024" dataDxfId="289"/>
    <tableColumn id="7" xr3:uid="{D98843B8-DFF5-498A-9E67-13D70500DC10}" name="5 Yr Avg" dataDxfId="288"/>
    <tableColumn id="8" xr3:uid="{3E31E70A-962E-4E99-8DD8-D18CCDFA59F2}" name="Rank" dataDxfId="287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31633CB-682C-457F-94B4-44C9EBF00070}" name="Table26" displayName="Table26" ref="AK4:AR105" totalsRowShown="0" headerRowDxfId="286" dataDxfId="284" headerRowBorderDxfId="285" tableBorderDxfId="283" totalsRowBorderDxfId="282">
  <autoFilter ref="AK4:AR105" xr:uid="{831633CB-682C-457F-94B4-44C9EBF00070}"/>
  <tableColumns count="8">
    <tableColumn id="1" xr3:uid="{AB94795F-9F13-42B7-B72A-4DBE93741809}" name="County" dataDxfId="281"/>
    <tableColumn id="2" xr3:uid="{F9D0F2E9-A48E-4ECB-BF26-6BF515EBA98C}" name="2020" dataDxfId="280"/>
    <tableColumn id="3" xr3:uid="{F15265F7-CA7F-458B-8B0F-274364DD4073}" name="2021" dataDxfId="279"/>
    <tableColumn id="4" xr3:uid="{C2225E80-33A4-4104-AB13-D32350504FBD}" name="2022" dataDxfId="278"/>
    <tableColumn id="5" xr3:uid="{C49D843D-6BBA-4BD4-B76B-BDC1A2346BE1}" name="2023" dataDxfId="277"/>
    <tableColumn id="6" xr3:uid="{3788B72E-84DC-42A1-91B3-B083548CAD0F}" name="2024" dataDxfId="276"/>
    <tableColumn id="7" xr3:uid="{5E738957-4E69-42A2-A4D7-0353F249532A}" name="5 Yr Avg" dataDxfId="275"/>
    <tableColumn id="8" xr3:uid="{4D6C57E2-CFAC-47C7-A9A6-5A7EE0FEEBDB}" name="Rank" dataDxfId="274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BDAB39F-5021-4D61-AB01-7F535F5FA7AD}" name="Table27" displayName="Table27" ref="A4:H105" totalsRowShown="0" headerRowDxfId="273" dataDxfId="271" headerRowBorderDxfId="272" tableBorderDxfId="270" totalsRowBorderDxfId="269">
  <autoFilter ref="A4:H105" xr:uid="{7BDAB39F-5021-4D61-AB01-7F535F5FA7AD}"/>
  <tableColumns count="8">
    <tableColumn id="1" xr3:uid="{78B71915-8CCC-432C-93F9-1901ACD09852}" name="County" dataDxfId="268"/>
    <tableColumn id="2" xr3:uid="{F71F3A81-0DC8-44A1-9199-52926CBB4F55}" name="2020" dataDxfId="267"/>
    <tableColumn id="3" xr3:uid="{D9694A3F-14CF-4936-A2B3-A0EB216DDEEB}" name="2021" dataDxfId="266"/>
    <tableColumn id="4" xr3:uid="{6A5C89DD-CAF1-4246-AC1F-C00AFEA22742}" name="2022" dataDxfId="265"/>
    <tableColumn id="5" xr3:uid="{E937E343-993F-4797-A33C-7BC7675D95E3}" name="2023" dataDxfId="264"/>
    <tableColumn id="6" xr3:uid="{137A234D-545E-4755-BE18-6B12FF96A78E}" name="2024" dataDxfId="263"/>
    <tableColumn id="7" xr3:uid="{0DF28A98-42A4-4EEE-8807-76CC1F0B5361}" name="5 Yr Avg" dataDxfId="262"/>
    <tableColumn id="8" xr3:uid="{8DD5E75C-7CD0-420E-B9D3-38D9C5EB9B20}" name="Rank" dataDxfId="261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70A44C-8254-44D5-BCE0-78C921296523}" name="Table28" displayName="Table28" ref="J4:Q105" totalsRowShown="0" headerRowDxfId="260" dataDxfId="258" headerRowBorderDxfId="259" tableBorderDxfId="257" totalsRowBorderDxfId="256">
  <autoFilter ref="J4:Q105" xr:uid="{4170A44C-8254-44D5-BCE0-78C921296523}"/>
  <tableColumns count="8">
    <tableColumn id="1" xr3:uid="{3D4ACDC9-154B-4E81-96EE-2FAD6720583E}" name="County" dataDxfId="255"/>
    <tableColumn id="2" xr3:uid="{17D94368-4F49-43DF-A8C5-243284BE8303}" name="2020" dataDxfId="254"/>
    <tableColumn id="3" xr3:uid="{27680677-3493-4ADB-89D9-137E5EAEF02A}" name="2021" dataDxfId="253"/>
    <tableColumn id="4" xr3:uid="{84AFC3C1-7833-4348-A944-FF5FF39FADE0}" name="2022" dataDxfId="252"/>
    <tableColumn id="5" xr3:uid="{29FDD520-1234-4FE9-AA50-E77FC499F11C}" name="2023" dataDxfId="251"/>
    <tableColumn id="6" xr3:uid="{1A4C5361-7CBE-445B-8EB6-D99B7BC8390F}" name="2024" dataDxfId="250"/>
    <tableColumn id="7" xr3:uid="{5717ECC2-284E-4541-BC02-1B24950EE65B}" name="5 Yr Avg" dataDxfId="249"/>
    <tableColumn id="8" xr3:uid="{10DEF104-4D8F-4E7F-B61D-D5599CC3EB86}" name="Rank" dataDxfId="24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488E28C-0C7C-4995-B051-44A2137EF208}" name="Table29" displayName="Table29" ref="S4:Z105" totalsRowShown="0" headerRowDxfId="247" dataDxfId="245" headerRowBorderDxfId="246" tableBorderDxfId="244" totalsRowBorderDxfId="243">
  <autoFilter ref="S4:Z105" xr:uid="{2488E28C-0C7C-4995-B051-44A2137EF208}"/>
  <tableColumns count="8">
    <tableColumn id="1" xr3:uid="{A567BDEC-B8D8-4A13-861B-75C1A0F6FAFF}" name="County" dataDxfId="242"/>
    <tableColumn id="2" xr3:uid="{840B56F8-FAFC-495D-B99D-0D21D9687CBC}" name="2020" dataDxfId="241"/>
    <tableColumn id="3" xr3:uid="{5E56CE0C-058E-482C-AC44-ADFBBB5D5CB7}" name="2021" dataDxfId="240"/>
    <tableColumn id="4" xr3:uid="{726AEA92-62C9-4705-AB48-797AD1E513B5}" name="2022" dataDxfId="239"/>
    <tableColumn id="5" xr3:uid="{68072852-A5C3-4D45-9F84-DB6434C2D1C1}" name="2023" dataDxfId="238"/>
    <tableColumn id="6" xr3:uid="{50121D38-3541-430B-909E-0156B2965A2C}" name="2024" dataDxfId="237"/>
    <tableColumn id="7" xr3:uid="{67AFAEDB-AFEC-4DCF-9904-0579ECB2BB63}" name="5 Yr Avg" dataDxfId="236"/>
    <tableColumn id="8" xr3:uid="{2281C736-975E-4479-A79F-76EF1693281F}" name="Rank" dataDxfId="235"/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DAA4027-E4CA-4EBA-8C4D-EF62459899BD}" name="Table30" displayName="Table30" ref="AB4:AI105" totalsRowShown="0" headerRowDxfId="234" dataDxfId="232" headerRowBorderDxfId="233" tableBorderDxfId="231" totalsRowBorderDxfId="230">
  <autoFilter ref="AB4:AI105" xr:uid="{BDAA4027-E4CA-4EBA-8C4D-EF62459899BD}"/>
  <tableColumns count="8">
    <tableColumn id="1" xr3:uid="{07B6EE3E-E3DA-4610-8C24-08FF13897211}" name="County" dataDxfId="229"/>
    <tableColumn id="2" xr3:uid="{EDC4C5EA-4BD0-4683-BBFF-0E8849E2B268}" name="2020" dataDxfId="228"/>
    <tableColumn id="3" xr3:uid="{7B7DA64E-3216-4456-A0B5-6618D14CFB4E}" name="2021" dataDxfId="227"/>
    <tableColumn id="4" xr3:uid="{ECC24627-8338-430D-9347-D0657BEF73FF}" name="2022" dataDxfId="226"/>
    <tableColumn id="5" xr3:uid="{661EA1CF-A836-4B87-8146-4B1D879F8335}" name="2023" dataDxfId="225"/>
    <tableColumn id="6" xr3:uid="{E8AF1F7C-4160-481D-991C-3B93B530882D}" name="2024" dataDxfId="224"/>
    <tableColumn id="7" xr3:uid="{2F21D756-585F-412E-BE6E-1330B25CFA22}" name="5 Yr Avg" dataDxfId="223"/>
    <tableColumn id="8" xr3:uid="{0B7C4BA2-7830-4B79-9A2F-F721BE183194}" name="Rank" dataDxfId="22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8298DD-DFA6-444A-BB28-196E0ACDFE11}" name="Table4" displayName="Table4" ref="S4:Z105" totalsRowShown="0" headerRowDxfId="572" dataDxfId="570" headerRowBorderDxfId="571" tableBorderDxfId="569" totalsRowBorderDxfId="568">
  <autoFilter ref="S4:Z105" xr:uid="{758298DD-DFA6-444A-BB28-196E0ACDFE11}"/>
  <tableColumns count="8">
    <tableColumn id="1" xr3:uid="{D5C84F4B-D524-4BC9-BA36-5534C56FFCA5}" name="County" dataDxfId="567"/>
    <tableColumn id="2" xr3:uid="{DAAD101D-7A83-409D-82AC-03A442EAA731}" name="2020" dataDxfId="566"/>
    <tableColumn id="3" xr3:uid="{8EBD1C7F-4079-4EC0-8727-C9838FF56F8B}" name="2021" dataDxfId="565"/>
    <tableColumn id="4" xr3:uid="{AD3EF07D-61DA-47C1-BCAB-43DE507339B4}" name="2022" dataDxfId="564"/>
    <tableColumn id="5" xr3:uid="{D04918D2-E273-4958-B966-EF71229733AB}" name="2023" dataDxfId="563"/>
    <tableColumn id="6" xr3:uid="{A0D7D4AD-A037-499E-99B3-7BCBC41D2F7D}" name="2024" dataDxfId="562"/>
    <tableColumn id="7" xr3:uid="{13B0FBF7-CC97-43D7-946D-8E7C8236227B}" name="5 Yr Avg" dataDxfId="561"/>
    <tableColumn id="8" xr3:uid="{31F182CF-9D81-4DBF-AA10-AC7003174A69}" name="Rank" dataDxfId="560"/>
  </tableColumns>
  <tableStyleInfo name="TableStyleMedium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085CFE4-4E47-4B95-851A-67C7B0F84C92}" name="Table31" displayName="Table31" ref="AK4:AR105" totalsRowShown="0" headerRowDxfId="221" dataDxfId="219" headerRowBorderDxfId="220" tableBorderDxfId="218" totalsRowBorderDxfId="217">
  <autoFilter ref="AK4:AR105" xr:uid="{E085CFE4-4E47-4B95-851A-67C7B0F84C92}"/>
  <tableColumns count="8">
    <tableColumn id="1" xr3:uid="{3D1D2559-E9E5-4156-80DF-177B7A93469B}" name="County" dataDxfId="216"/>
    <tableColumn id="2" xr3:uid="{2DC3CEEE-8E42-401D-B073-2F206EFC5765}" name="2020" dataDxfId="215"/>
    <tableColumn id="3" xr3:uid="{920D550B-610E-47E0-BB80-65982F9CE78C}" name="2021" dataDxfId="214"/>
    <tableColumn id="4" xr3:uid="{3EBD3B8A-7F30-46D7-8A5C-DF55EF61EE8F}" name="2022" dataDxfId="213"/>
    <tableColumn id="5" xr3:uid="{E0265F38-5FBA-48E3-9B33-C152CD6B9EB2}" name="2023" dataDxfId="212"/>
    <tableColumn id="6" xr3:uid="{044194D9-7DA0-4464-808E-5AD1BED893D0}" name="2024" dataDxfId="211"/>
    <tableColumn id="7" xr3:uid="{5C9F27CC-A514-41C0-8469-8F1E6574E750}" name="5 Yr Avg" dataDxfId="210"/>
    <tableColumn id="8" xr3:uid="{E7823AD8-F5CA-437E-A506-1EDFDEF9AADF}" name="Rank" dataDxfId="209"/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FB38263-4088-4716-B15F-EC8556B52A12}" name="Table32" displayName="Table32" ref="A4:H105" totalsRowShown="0" headerRowDxfId="208" dataDxfId="206" headerRowBorderDxfId="207" tableBorderDxfId="205" totalsRowBorderDxfId="204">
  <autoFilter ref="A4:H105" xr:uid="{EFB38263-4088-4716-B15F-EC8556B52A12}"/>
  <tableColumns count="8">
    <tableColumn id="1" xr3:uid="{BF803EC3-A989-483B-8DBB-8E900FA2C9D0}" name="County" dataDxfId="203"/>
    <tableColumn id="2" xr3:uid="{4488EA79-4FD0-4F44-982F-C3457C6D40C1}" name="2020" dataDxfId="202"/>
    <tableColumn id="3" xr3:uid="{D05F5C86-401A-4623-A487-3335D49128E3}" name="2021" dataDxfId="201"/>
    <tableColumn id="4" xr3:uid="{AA093499-639B-4092-B0FA-229414B69FB9}" name="2022" dataDxfId="200"/>
    <tableColumn id="5" xr3:uid="{10E9077F-ED9B-4E6A-8907-331479393C57}" name="2023" dataDxfId="199"/>
    <tableColumn id="6" xr3:uid="{78B97FA4-FB9B-4222-9510-3C0AEC05DC9E}" name="2024" dataDxfId="198"/>
    <tableColumn id="7" xr3:uid="{D1E5C004-5864-4A73-9F97-6BC068BA54CB}" name="5 Yr Avg" dataDxfId="197"/>
    <tableColumn id="8" xr3:uid="{E9CB557E-3FD9-43F3-96B6-C97127AF7ABF}" name="Rank" dataDxfId="196"/>
  </tableColumns>
  <tableStyleInfo name="TableStyleMedium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EF7BA60-BB34-425C-9918-CBBC4E8E8AD0}" name="Table33" displayName="Table33" ref="J4:Q105" totalsRowShown="0" headerRowDxfId="195" dataDxfId="193" headerRowBorderDxfId="194" tableBorderDxfId="192" totalsRowBorderDxfId="191">
  <autoFilter ref="J4:Q105" xr:uid="{4EF7BA60-BB34-425C-9918-CBBC4E8E8AD0}"/>
  <tableColumns count="8">
    <tableColumn id="1" xr3:uid="{2B408659-5DF7-4426-B07D-646F755BF626}" name="County" dataDxfId="190"/>
    <tableColumn id="2" xr3:uid="{841979B3-98AD-4EE4-8F0D-A62464C5B89C}" name="2020" dataDxfId="189"/>
    <tableColumn id="3" xr3:uid="{43A35CA3-DC03-4218-A308-AB929A4CD7A6}" name="2021" dataDxfId="188"/>
    <tableColumn id="4" xr3:uid="{DEC61E23-67DC-408D-A093-A19323A0A287}" name="2022" dataDxfId="187"/>
    <tableColumn id="5" xr3:uid="{D3BFD3A6-0D75-42A4-9F2F-7736F3A7CE9F}" name="2023" dataDxfId="186"/>
    <tableColumn id="6" xr3:uid="{4E80A038-271D-4676-B89C-03E567AC734B}" name="2024" dataDxfId="185"/>
    <tableColumn id="7" xr3:uid="{027F00B9-E7A9-466B-9845-45FC40B90C6B}" name="5 Yr Avg" dataDxfId="184"/>
    <tableColumn id="8" xr3:uid="{977BA9B8-13ED-4752-8972-5F297AC101DA}" name="Rank" dataDxfId="183"/>
  </tableColumns>
  <tableStyleInfo name="TableStyleMedium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ED218EF-0779-4CA4-8BF8-19B27E39C97D}" name="Table34" displayName="Table34" ref="S4:Z105" totalsRowShown="0" headerRowDxfId="182" dataDxfId="180" headerRowBorderDxfId="181" tableBorderDxfId="179" totalsRowBorderDxfId="178">
  <autoFilter ref="S4:Z105" xr:uid="{7ED218EF-0779-4CA4-8BF8-19B27E39C97D}"/>
  <tableColumns count="8">
    <tableColumn id="1" xr3:uid="{C18936FA-C671-434E-B462-6704610D502D}" name="County" dataDxfId="177"/>
    <tableColumn id="2" xr3:uid="{9ACED9EE-F809-4D11-884B-2E6447CC654A}" name="2020" dataDxfId="176"/>
    <tableColumn id="3" xr3:uid="{124B9FE9-E8A2-430F-841A-CB09CF27B527}" name="2021" dataDxfId="175"/>
    <tableColumn id="4" xr3:uid="{3327361B-BB0A-475B-9AB9-3BC7459848D3}" name="2022" dataDxfId="174"/>
    <tableColumn id="5" xr3:uid="{94B74A3A-B41C-4F3C-8DCE-98DF74A0D542}" name="2023" dataDxfId="173"/>
    <tableColumn id="6" xr3:uid="{22AAE237-EFEC-40C5-89EF-06DB220D3FF3}" name="2024" dataDxfId="172"/>
    <tableColumn id="7" xr3:uid="{D0AC8E6B-E11E-4F06-A180-B52363067966}" name="5 Yr Avg" dataDxfId="171"/>
    <tableColumn id="8" xr3:uid="{B7DFCD93-2F00-461E-82DF-388411D8665F}" name="Rank" dataDxfId="170"/>
  </tableColumns>
  <tableStyleInfo name="TableStyleMedium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8543795-DDE6-4620-939D-153410E3B00A}" name="Table35" displayName="Table35" ref="AB4:AI105" totalsRowShown="0" headerRowDxfId="169" dataDxfId="167" headerRowBorderDxfId="168" tableBorderDxfId="166" totalsRowBorderDxfId="165">
  <autoFilter ref="AB4:AI105" xr:uid="{08543795-DDE6-4620-939D-153410E3B00A}"/>
  <tableColumns count="8">
    <tableColumn id="1" xr3:uid="{60875FD7-8891-4276-A5DA-639743FE0850}" name="County" dataDxfId="164"/>
    <tableColumn id="2" xr3:uid="{334BEAA3-26FE-4D7D-AE0D-35110D76F091}" name="2020" dataDxfId="163"/>
    <tableColumn id="3" xr3:uid="{A6227C92-36A7-454E-88F4-2310532C33B6}" name="2021" dataDxfId="162"/>
    <tableColumn id="4" xr3:uid="{9BC76A8E-6CE9-426E-BBA0-25BC684564B3}" name="2022" dataDxfId="161"/>
    <tableColumn id="5" xr3:uid="{B8385D59-35EE-4528-96A9-8DF2A4EC8FDC}" name="2023" dataDxfId="160"/>
    <tableColumn id="6" xr3:uid="{B821A1A7-565D-4879-8A54-4E7C4A724C1F}" name="2024" dataDxfId="159"/>
    <tableColumn id="7" xr3:uid="{349A4314-3065-4469-9514-BB180B2B2B03}" name="5 Yr Avg" dataDxfId="158"/>
    <tableColumn id="8" xr3:uid="{C33E0037-5589-4DE6-85F9-52083C566072}" name="Rank" dataDxfId="157"/>
  </tableColumns>
  <tableStyleInfo name="TableStyleMedium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F31DDFB-F8D3-4172-851D-EB369C2B3188}" name="Table36" displayName="Table36" ref="AK4:AR105" totalsRowShown="0" headerRowDxfId="156" dataDxfId="154" headerRowBorderDxfId="155" tableBorderDxfId="153" totalsRowBorderDxfId="152">
  <autoFilter ref="AK4:AR105" xr:uid="{CF31DDFB-F8D3-4172-851D-EB369C2B3188}"/>
  <tableColumns count="8">
    <tableColumn id="1" xr3:uid="{5AE7AD47-6EA6-4163-A70A-08716EF58044}" name="County" dataDxfId="151"/>
    <tableColumn id="2" xr3:uid="{DCCB64B9-6541-4958-976F-C82F48914A5B}" name="2020" dataDxfId="150"/>
    <tableColumn id="3" xr3:uid="{141FA464-4DDE-4A0B-8B68-1DB5552D561A}" name="2021" dataDxfId="149"/>
    <tableColumn id="4" xr3:uid="{37CD756A-1AED-400D-BC21-8D3C23197BB4}" name="2022" dataDxfId="148"/>
    <tableColumn id="5" xr3:uid="{572F3346-94FE-4F07-9DAB-D4F8A84D58DE}" name="2023" dataDxfId="147"/>
    <tableColumn id="6" xr3:uid="{7CB11C43-0935-44C4-B30E-4AF5C89A06C8}" name="2024" dataDxfId="146"/>
    <tableColumn id="7" xr3:uid="{98403136-568C-4336-BDED-7F33932E8E66}" name="5 Yr Avg" dataDxfId="145"/>
    <tableColumn id="8" xr3:uid="{12A0C9A9-4785-4D0A-9A2B-BDD757189885}" name="Rank" dataDxfId="144"/>
  </tableColumns>
  <tableStyleInfo name="TableStyleMedium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EFB1D4B-922D-4994-8386-2E10B35542A5}" name="Table37" displayName="Table37" ref="A4:H105" totalsRowShown="0" headerRowDxfId="143" dataDxfId="141" headerRowBorderDxfId="142" tableBorderDxfId="140" totalsRowBorderDxfId="139">
  <autoFilter ref="A4:H105" xr:uid="{CEFB1D4B-922D-4994-8386-2E10B35542A5}"/>
  <tableColumns count="8">
    <tableColumn id="1" xr3:uid="{98DAF9F5-BB90-4F5D-9AD7-2D67C5F98F74}" name="County" dataDxfId="138"/>
    <tableColumn id="2" xr3:uid="{110C2C63-998E-4F31-8081-CA07C1D70F34}" name="2020" dataDxfId="137"/>
    <tableColumn id="3" xr3:uid="{83BFA793-F339-47BE-ADF3-63EF4909A12C}" name="2021" dataDxfId="136"/>
    <tableColumn id="4" xr3:uid="{3C11B082-809E-4A4F-9859-BEBF32EFA7CB}" name="2022" dataDxfId="135"/>
    <tableColumn id="5" xr3:uid="{C6AF2DA5-622C-4C28-B8C4-B7E3AE62F3D8}" name="2023" dataDxfId="134"/>
    <tableColumn id="6" xr3:uid="{6777D22A-3B76-4863-874B-93AC3EA9694F}" name="2024" dataDxfId="133"/>
    <tableColumn id="7" xr3:uid="{D52B816F-E95D-4655-AEE6-647088B28451}" name="5 Yr Avg" dataDxfId="132"/>
    <tableColumn id="8" xr3:uid="{25C5D9A8-D09C-46A8-B3B9-1FB8DE815B65}" name="Rank" dataDxfId="131"/>
  </tableColumns>
  <tableStyleInfo name="TableStyleMedium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CEDCC01-B973-46AF-A29E-139D5B001082}" name="Table38" displayName="Table38" ref="J4:Q105" totalsRowShown="0" headerRowDxfId="130" dataDxfId="128" headerRowBorderDxfId="129" tableBorderDxfId="127" totalsRowBorderDxfId="126">
  <autoFilter ref="J4:Q105" xr:uid="{5CEDCC01-B973-46AF-A29E-139D5B001082}"/>
  <tableColumns count="8">
    <tableColumn id="1" xr3:uid="{6B42BBF0-3491-4818-8028-569EE29AE3ED}" name="County" dataDxfId="125"/>
    <tableColumn id="2" xr3:uid="{1F47D71D-CA64-4065-B6E1-E7B81BCFE6EF}" name="2020" dataDxfId="124"/>
    <tableColumn id="3" xr3:uid="{D733A83A-80C7-4DD7-B374-F6DD7CF9F726}" name="2021" dataDxfId="123"/>
    <tableColumn id="4" xr3:uid="{1FABF635-895F-4E72-8377-9EDF59014278}" name="2022" dataDxfId="122"/>
    <tableColumn id="5" xr3:uid="{E4229534-EF31-45F2-B639-7D8D081AFC72}" name="2023" dataDxfId="121"/>
    <tableColumn id="6" xr3:uid="{817DBC75-973F-4D71-AF8A-05C5E9966E36}" name="2024" dataDxfId="120"/>
    <tableColumn id="7" xr3:uid="{495CCAA9-C575-4143-A07B-306DC0DBB5AA}" name="5 Yr Avg" dataDxfId="119"/>
    <tableColumn id="8" xr3:uid="{37A678C2-F44C-4D43-BCCC-F4C9A4A6A934}" name="Rank" dataDxfId="118"/>
  </tableColumns>
  <tableStyleInfo name="TableStyleMedium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412D9CB-6A34-4A41-8FFB-7DE91533E231}" name="Table39" displayName="Table39" ref="S4:Z105" totalsRowShown="0" headerRowDxfId="117" dataDxfId="115" headerRowBorderDxfId="116" tableBorderDxfId="114" totalsRowBorderDxfId="113">
  <autoFilter ref="S4:Z105" xr:uid="{E412D9CB-6A34-4A41-8FFB-7DE91533E231}"/>
  <tableColumns count="8">
    <tableColumn id="1" xr3:uid="{973E1261-84BB-41B2-92EA-8F3201C8E838}" name="County" dataDxfId="112"/>
    <tableColumn id="2" xr3:uid="{69131811-3B21-46C1-995F-10DFDCCD614A}" name="2020" dataDxfId="111"/>
    <tableColumn id="3" xr3:uid="{9190686A-10BF-4721-9FD1-89E5C58459D2}" name="2021" dataDxfId="110"/>
    <tableColumn id="4" xr3:uid="{4F7789B6-0F9A-4295-9CFF-8AC84777C9C1}" name="2022" dataDxfId="109"/>
    <tableColumn id="5" xr3:uid="{5E288CFB-45A7-4B3A-880B-B8D389CF07D0}" name="2023" dataDxfId="108"/>
    <tableColumn id="6" xr3:uid="{26EE8B9F-EA5D-475A-8B18-599224766F73}" name="2024" dataDxfId="107"/>
    <tableColumn id="7" xr3:uid="{1F6843C8-C29B-4D91-88F5-F5E5B30DB102}" name="5 Yr Avg" dataDxfId="106"/>
    <tableColumn id="8" xr3:uid="{E1F22247-6731-46C2-84C7-EEA2D941B4B4}" name="Rank" dataDxfId="105"/>
  </tableColumns>
  <tableStyleInfo name="TableStyleMedium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B825C9E-AC97-4CF2-B5F3-E6F5CF0C0002}" name="Table40" displayName="Table40" ref="AB4:AI105" totalsRowShown="0" headerRowDxfId="104" dataDxfId="102" headerRowBorderDxfId="103" tableBorderDxfId="101" totalsRowBorderDxfId="100">
  <autoFilter ref="AB4:AI105" xr:uid="{1B825C9E-AC97-4CF2-B5F3-E6F5CF0C0002}"/>
  <tableColumns count="8">
    <tableColumn id="1" xr3:uid="{22FFAB2C-D44D-4C6D-97E6-7E6864FD528B}" name="County" dataDxfId="99"/>
    <tableColumn id="2" xr3:uid="{18FB4EAF-5899-4750-A557-B6BA998E235C}" name="2020" dataDxfId="98"/>
    <tableColumn id="3" xr3:uid="{9DF8A717-3ADA-429B-8CBE-121FAE93750E}" name="2021" dataDxfId="97"/>
    <tableColumn id="4" xr3:uid="{F2E0C7F3-7920-48CE-A020-28C8F6839AC2}" name="2022" dataDxfId="96"/>
    <tableColumn id="5" xr3:uid="{6DCB07B6-7DAC-4FDF-BDA3-D4E035DBDE26}" name="2023" dataDxfId="95"/>
    <tableColumn id="6" xr3:uid="{95893E7B-B436-4736-9E98-A6CD8E26481D}" name="2024" dataDxfId="94"/>
    <tableColumn id="7" xr3:uid="{9B235004-6300-413F-B42F-86691927477E}" name="5 Yr Avg" dataDxfId="93"/>
    <tableColumn id="8" xr3:uid="{5BF40B8F-8F6C-4DA4-8F6C-3280CA36F856}" name="Rank" dataDxfId="9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945B779-E3B6-4213-BCC8-FE72F7AE7CD8}" name="Table5" displayName="Table5" ref="AB4:AI105" totalsRowShown="0" headerRowDxfId="559" dataDxfId="557" headerRowBorderDxfId="558" tableBorderDxfId="556" totalsRowBorderDxfId="555">
  <autoFilter ref="AB4:AI105" xr:uid="{3945B779-E3B6-4213-BCC8-FE72F7AE7CD8}"/>
  <tableColumns count="8">
    <tableColumn id="1" xr3:uid="{9009C168-3DC2-4AC1-90AB-92E281E43287}" name="County" dataDxfId="554"/>
    <tableColumn id="2" xr3:uid="{C1C36739-0F0A-405A-A3B2-F9DC4A812671}" name="2020" dataDxfId="553"/>
    <tableColumn id="3" xr3:uid="{E16CFA5A-6E33-4564-AA80-35579024E1F3}" name="2021" dataDxfId="552"/>
    <tableColumn id="4" xr3:uid="{4562018D-5BB2-4C8E-81D3-850F001F253B}" name="2022" dataDxfId="551"/>
    <tableColumn id="5" xr3:uid="{750BE778-F8A9-4E13-A4C1-7F05D31A7F8A}" name="2023" dataDxfId="550"/>
    <tableColumn id="6" xr3:uid="{F86808F3-3D51-483F-9212-EA04CC6B4F4F}" name="2024" dataDxfId="549"/>
    <tableColumn id="7" xr3:uid="{7CE8E2AA-3EB9-4816-B5A9-33364A6CC5F1}" name="5 Yr Avg" dataDxfId="548"/>
    <tableColumn id="8" xr3:uid="{949A9B53-DB62-4D87-8183-743F965CC671}" name="Rank" dataDxfId="547"/>
  </tableColumns>
  <tableStyleInfo name="TableStyleMedium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CF94A18-E7A1-44BE-970D-B817FB44EBFB}" name="Table41" displayName="Table41" ref="AK4:AR105" totalsRowShown="0" headerRowDxfId="91" dataDxfId="89" headerRowBorderDxfId="90" tableBorderDxfId="88" totalsRowBorderDxfId="87">
  <autoFilter ref="AK4:AR105" xr:uid="{1CF94A18-E7A1-44BE-970D-B817FB44EBFB}"/>
  <tableColumns count="8">
    <tableColumn id="1" xr3:uid="{E588E3EC-9D20-41AB-8165-A75822340242}" name="County" dataDxfId="86"/>
    <tableColumn id="2" xr3:uid="{4BB1AC14-D3D0-4037-96CF-433370334F5A}" name="2020" dataDxfId="85"/>
    <tableColumn id="3" xr3:uid="{7146B67F-DEC7-48AA-B686-83303E2E0C8D}" name="2021" dataDxfId="84"/>
    <tableColumn id="4" xr3:uid="{16E0F2D4-D4F0-43A1-8B3B-CBC40575926B}" name="2022" dataDxfId="83"/>
    <tableColumn id="5" xr3:uid="{29EEACAD-8F1A-48A6-AEE1-C9956579BCB0}" name="2023" dataDxfId="82"/>
    <tableColumn id="6" xr3:uid="{3A6853F6-F5A2-442F-8C06-39903A027CC6}" name="2024" dataDxfId="81"/>
    <tableColumn id="7" xr3:uid="{9B5AB560-3754-40C3-B569-4DDFBEFC5113}" name="5 Yr Avg" dataDxfId="80"/>
    <tableColumn id="8" xr3:uid="{976B0213-2979-4818-AF5E-7B419DAC3663}" name="Rank" dataDxfId="79"/>
  </tableColumns>
  <tableStyleInfo name="TableStyleMedium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0307879-C85B-4611-A006-3851F7A5C2E4}" name="Table42" displayName="Table42" ref="A4:H105" totalsRowShown="0" headerRowDxfId="78" dataDxfId="76" headerRowBorderDxfId="77" tableBorderDxfId="75" totalsRowBorderDxfId="74">
  <autoFilter ref="A4:H105" xr:uid="{E0307879-C85B-4611-A006-3851F7A5C2E4}"/>
  <tableColumns count="8">
    <tableColumn id="1" xr3:uid="{67EF88FE-D3A4-4BFB-B489-B7976D85AAC0}" name="County" dataDxfId="73"/>
    <tableColumn id="2" xr3:uid="{BE153812-44FE-4938-9946-A0A4353A9707}" name="2020" dataDxfId="72"/>
    <tableColumn id="3" xr3:uid="{FC07D529-7E61-4F23-BD82-1AA00D284E6E}" name="2021" dataDxfId="71"/>
    <tableColumn id="4" xr3:uid="{4A45EA03-CEB0-4378-AC74-41555B0248CD}" name="2022" dataDxfId="70"/>
    <tableColumn id="5" xr3:uid="{4703FDFE-3070-401C-B863-B9639773F5E0}" name="2023" dataDxfId="69"/>
    <tableColumn id="6" xr3:uid="{DCCA98B4-F416-428C-86E0-9D2283DAE4B0}" name="2024" dataDxfId="68"/>
    <tableColumn id="7" xr3:uid="{16A1B5FF-F8F2-472A-B062-DE81B8BC8629}" name="5 Yr Avg" dataDxfId="67"/>
    <tableColumn id="8" xr3:uid="{32466C5C-210B-45BD-9BD8-4DA93233187E}" name="Rank" dataDxfId="66"/>
  </tableColumns>
  <tableStyleInfo name="TableStyleMedium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3A41697-B4AD-4D0D-BC1D-6E24753DB165}" name="Table43" displayName="Table43" ref="J4:Q105" totalsRowShown="0" headerRowDxfId="65" dataDxfId="63" headerRowBorderDxfId="64" tableBorderDxfId="62" totalsRowBorderDxfId="61">
  <autoFilter ref="J4:Q105" xr:uid="{23A41697-B4AD-4D0D-BC1D-6E24753DB165}"/>
  <tableColumns count="8">
    <tableColumn id="1" xr3:uid="{0F1C1844-DE8E-42EB-9695-8CEA5A0CEAB0}" name="County" dataDxfId="60"/>
    <tableColumn id="2" xr3:uid="{8873BCE9-ABA1-4F7B-A50A-F6800006E8CE}" name="2020" dataDxfId="59"/>
    <tableColumn id="3" xr3:uid="{B79E63E9-6FAB-49A8-8D81-02FB707736E1}" name="2021" dataDxfId="58"/>
    <tableColumn id="4" xr3:uid="{01F9D2D2-93A2-463C-8AD7-300E374BE22E}" name="2022" dataDxfId="57"/>
    <tableColumn id="5" xr3:uid="{F3D624FC-C0D9-4BC5-87F9-130E8799C68A}" name="2023" dataDxfId="56"/>
    <tableColumn id="6" xr3:uid="{61C4D051-2A56-4703-B456-91FFB93E075B}" name="2024" dataDxfId="55"/>
    <tableColumn id="7" xr3:uid="{20AE5D9B-4A59-40B2-8150-6EBF26A78991}" name="5 Yr Avg" dataDxfId="54"/>
    <tableColumn id="8" xr3:uid="{4441E749-9273-40CE-8633-C6C2ACEA141D}" name="Rank" dataDxfId="53"/>
  </tableColumns>
  <tableStyleInfo name="TableStyleMedium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ABDF99B-A58F-4796-B6A1-34C7DA670B39}" name="Table44" displayName="Table44" ref="S4:Z105" totalsRowShown="0" headerRowDxfId="52" dataDxfId="50" headerRowBorderDxfId="51" tableBorderDxfId="49" totalsRowBorderDxfId="48">
  <autoFilter ref="S4:Z105" xr:uid="{CABDF99B-A58F-4796-B6A1-34C7DA670B39}"/>
  <tableColumns count="8">
    <tableColumn id="1" xr3:uid="{73CC75FA-C9F1-4DFC-8C8B-27F318D0588B}" name="County" dataDxfId="47"/>
    <tableColumn id="2" xr3:uid="{A3259769-E390-4393-99EC-CA309B5E8838}" name="2020" dataDxfId="46"/>
    <tableColumn id="3" xr3:uid="{030217ED-8939-4BEB-82C8-B7E7518CCE6A}" name="2021" dataDxfId="45"/>
    <tableColumn id="4" xr3:uid="{A5381F05-54E2-43EE-A603-C040B46AA656}" name="2022" dataDxfId="44"/>
    <tableColumn id="5" xr3:uid="{A1E1B8A7-621D-42C5-9B28-5A8774036973}" name="2023" dataDxfId="43"/>
    <tableColumn id="6" xr3:uid="{7720CB11-DA24-4819-916A-B2133B7E2F2C}" name="2024" dataDxfId="42"/>
    <tableColumn id="7" xr3:uid="{A2AC0C38-55A9-4AA8-8671-A801E4457874}" name="5 Yr Avg" dataDxfId="41"/>
    <tableColumn id="8" xr3:uid="{7C8FF766-B206-4DCD-B06E-CEB95A0DE1F9}" name="Rank" dataDxfId="40"/>
  </tableColumns>
  <tableStyleInfo name="TableStyleMedium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6F69A11-6BF0-4ED4-8FE6-40C91B7D71D9}" name="Table45" displayName="Table45" ref="AB4:AI105" totalsRowShown="0" headerRowDxfId="39" dataDxfId="37" headerRowBorderDxfId="38" tableBorderDxfId="36" totalsRowBorderDxfId="35">
  <autoFilter ref="AB4:AI105" xr:uid="{E6F69A11-6BF0-4ED4-8FE6-40C91B7D71D9}"/>
  <tableColumns count="8">
    <tableColumn id="1" xr3:uid="{1A9A65E4-0B87-44EA-ADFC-3671D308BC67}" name="County" dataDxfId="34"/>
    <tableColumn id="2" xr3:uid="{DAACCF0B-41E5-4100-A58B-71098DCD3B03}" name="2020" dataDxfId="33"/>
    <tableColumn id="3" xr3:uid="{305CE821-954B-4B52-82A3-4306C5A91A20}" name="2021" dataDxfId="32"/>
    <tableColumn id="4" xr3:uid="{04C28442-AF59-4033-80B4-0079DECA1219}" name="2022" dataDxfId="31"/>
    <tableColumn id="5" xr3:uid="{25DEE7A5-A37A-4C7B-8DFC-E5E82CB5E761}" name="2023" dataDxfId="30"/>
    <tableColumn id="6" xr3:uid="{1C2A5E7B-ABF8-4895-950D-A6E82B5E8955}" name="2024" dataDxfId="29"/>
    <tableColumn id="7" xr3:uid="{1C02BF3F-252B-4A23-B894-F1D030D0753F}" name="5 Yr Avg" dataDxfId="28"/>
    <tableColumn id="8" xr3:uid="{60C5D949-659E-4FFA-B6E7-546AF469F5FB}" name="Rank" dataDxfId="27"/>
  </tableColumns>
  <tableStyleInfo name="TableStyleMedium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658BC25-5B8B-43A2-825A-5530D9BF6A48}" name="Table46" displayName="Table46" ref="AK4:AR105" totalsRowShown="0" headerRowDxfId="26" dataDxfId="24" headerRowBorderDxfId="25" tableBorderDxfId="23" totalsRowBorderDxfId="22">
  <autoFilter ref="AK4:AR105" xr:uid="{E658BC25-5B8B-43A2-825A-5530D9BF6A48}"/>
  <tableColumns count="8">
    <tableColumn id="1" xr3:uid="{ADE503E8-EDED-44BE-BE60-DA83F03F1350}" name="County" dataDxfId="21"/>
    <tableColumn id="2" xr3:uid="{B369B9BF-708A-4B3E-976B-747A40C132A1}" name="2020" dataDxfId="20"/>
    <tableColumn id="3" xr3:uid="{075DC700-8894-45E3-9493-7025658EAABD}" name="2021" dataDxfId="19"/>
    <tableColumn id="4" xr3:uid="{B568B75C-66CF-4B5C-A48D-B89150C813EC}" name="2022" dataDxfId="18"/>
    <tableColumn id="5" xr3:uid="{E9AD90FE-2314-4B94-AC88-0DA8F0DDE0A8}" name="2023" dataDxfId="17"/>
    <tableColumn id="6" xr3:uid="{4FCFC523-68DC-4F64-BE84-8D040D98F2AC}" name="2024" dataDxfId="16"/>
    <tableColumn id="7" xr3:uid="{D23FBACD-6DB9-4A2B-A14D-65769924973B}" name="5 Yr Avg" dataDxfId="15"/>
    <tableColumn id="8" xr3:uid="{86D67702-70F3-4229-B60F-E0F6DCBA4662}" name="Rank" dataDxfId="14"/>
  </tableColumns>
  <tableStyleInfo name="TableStyleMedium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A1361A-0C93-4749-B9FA-E570AD625123}" name="Table1" displayName="Table1" ref="A5:J105" totalsRowShown="0" headerRowDxfId="13" headerRowBorderDxfId="12" tableBorderDxfId="11" totalsRowBorderDxfId="10">
  <autoFilter ref="A5:J105" xr:uid="{F5A1361A-0C93-4749-B9FA-E570AD625123}"/>
  <sortState xmlns:xlrd2="http://schemas.microsoft.com/office/spreadsheetml/2017/richdata2" ref="A6:J105">
    <sortCondition ref="A5:A105"/>
  </sortState>
  <tableColumns count="10">
    <tableColumn id="1" xr3:uid="{1E67A224-9836-49BF-AD59-B26A96B7580A}" name="County" dataDxfId="9"/>
    <tableColumn id="2" xr3:uid="{B3D93A99-7DD1-40CA-8E8F-E69CD60FCD86}" name="2020" dataDxfId="8"/>
    <tableColumn id="3" xr3:uid="{F298B0A4-E697-4227-BABE-D1EDA2D3703B}" name="2021" dataDxfId="7"/>
    <tableColumn id="4" xr3:uid="{DF2CAAC2-B925-4DF0-A84F-2ECE39248B3D}" name="2022" dataDxfId="6"/>
    <tableColumn id="5" xr3:uid="{673AB17D-4E1B-4E6E-8E55-783271CB76C3}" name="2023" dataDxfId="5"/>
    <tableColumn id="6" xr3:uid="{05662030-6908-43B0-B503-5702E257B12B}" name="2024" dataDxfId="4"/>
    <tableColumn id="7" xr3:uid="{C61448CB-6416-4935-8409-C56E1F119863}" name="5 Yr. Avg. Annual Fatalities" dataDxfId="3"/>
    <tableColumn id="8" xr3:uid="{DD06577D-DBE8-473A-95F3-67A8C5C8CC2B}" name="Pop. 2024" dataDxfId="2"/>
    <tableColumn id="9" xr3:uid="{4AA962D3-DBCC-4845-8DA8-3369795BC4CA}" name="Fatality Rate (fatalities per 1000 pop)" dataDxfId="1">
      <calculatedColumnFormula>G6/(H6/1000)</calculatedColumnFormula>
    </tableColumn>
    <tableColumn id="10" xr3:uid="{18599373-75BE-4AE0-82DE-016620486D5D}" name="Rank" dataDxfId="0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7B1C0A-2524-4253-973D-C88FAC141B0A}" name="Table6" displayName="Table6" ref="AK4:AR105" totalsRowShown="0" headerRowDxfId="546" dataDxfId="544" headerRowBorderDxfId="545" tableBorderDxfId="543" totalsRowBorderDxfId="542">
  <autoFilter ref="AK4:AR105" xr:uid="{457B1C0A-2524-4253-973D-C88FAC141B0A}"/>
  <tableColumns count="8">
    <tableColumn id="1" xr3:uid="{A4D0ACE7-88F4-4B25-A443-9432669D89F1}" name="County" dataDxfId="541"/>
    <tableColumn id="2" xr3:uid="{0E96FA1A-F7D2-4A01-B097-9F0E1373E050}" name="2020" dataDxfId="540"/>
    <tableColumn id="3" xr3:uid="{1C086841-0ED2-4297-8930-0931DBD243E0}" name="2021" dataDxfId="539"/>
    <tableColumn id="4" xr3:uid="{3981EE10-BD90-4601-9E94-E03930819BD2}" name="2022" dataDxfId="538"/>
    <tableColumn id="5" xr3:uid="{CEF1D826-2EEC-478B-8DED-E8F1B215C3AA}" name="2023" dataDxfId="537"/>
    <tableColumn id="6" xr3:uid="{D8651A6F-A2C9-4E60-AB40-54216C8F5F8A}" name="2024" dataDxfId="536"/>
    <tableColumn id="7" xr3:uid="{1FCEE4CC-B127-4A79-B6AE-EB306CE22DCC}" name="5 Yr Avg" dataDxfId="535"/>
    <tableColumn id="8" xr3:uid="{B6DC3EFD-4BE3-45FC-BA68-0D6D70E006E5}" name="Rank" dataDxfId="534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9FC4B1B-B306-44A7-9A6A-66924281BE56}" name="Table7" displayName="Table7" ref="A4:H105" totalsRowShown="0" headerRowDxfId="533" dataDxfId="531" headerRowBorderDxfId="532" tableBorderDxfId="530" totalsRowBorderDxfId="529">
  <autoFilter ref="A4:H105" xr:uid="{D9FC4B1B-B306-44A7-9A6A-66924281BE56}"/>
  <tableColumns count="8">
    <tableColumn id="1" xr3:uid="{05BBABA1-6EE8-47A6-BC13-62D43DC71C49}" name="County" dataDxfId="528"/>
    <tableColumn id="2" xr3:uid="{2251B56C-7CD0-4274-ADF7-905698007CF8}" name="2020" dataDxfId="527"/>
    <tableColumn id="3" xr3:uid="{72879924-EC73-4EC5-951C-C0527B9C06E7}" name="2021" dataDxfId="526"/>
    <tableColumn id="4" xr3:uid="{B55FD286-C00B-49BC-9F26-0A44A19FF4CC}" name="2022" dataDxfId="525"/>
    <tableColumn id="5" xr3:uid="{DA51D7F1-67DE-41BE-8228-3E59464EA1B6}" name="2023" dataDxfId="524"/>
    <tableColumn id="6" xr3:uid="{D89BD5B8-8F1F-45FD-AC36-488514FEF4B6}" name="2024" dataDxfId="523"/>
    <tableColumn id="7" xr3:uid="{5B58F035-3BCC-4D3F-A009-A7CDC04C3B54}" name="5 Yr Avg" dataDxfId="522"/>
    <tableColumn id="8" xr3:uid="{530AE50A-3FAA-4A62-BA5E-A1D6628C6094}" name="Rank" dataDxfId="521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C4445C7-D72C-468B-AD89-4B40585FCB88}" name="Table8" displayName="Table8" ref="J4:Q105" totalsRowShown="0" headerRowDxfId="520" dataDxfId="518" headerRowBorderDxfId="519" tableBorderDxfId="517" totalsRowBorderDxfId="516">
  <autoFilter ref="J4:Q105" xr:uid="{1C4445C7-D72C-468B-AD89-4B40585FCB88}"/>
  <tableColumns count="8">
    <tableColumn id="1" xr3:uid="{9D7E643B-85DE-48F7-ADE0-D11C6DADEE3B}" name="County" dataDxfId="515"/>
    <tableColumn id="2" xr3:uid="{8131872C-6F04-491C-B594-925970A26C04}" name="2020" dataDxfId="514"/>
    <tableColumn id="3" xr3:uid="{2FE0F4CE-D0D8-49C0-A1EF-70B03730BE80}" name="2021" dataDxfId="513"/>
    <tableColumn id="4" xr3:uid="{B51C175A-B819-4129-AF50-EF143B23C226}" name="2022" dataDxfId="512"/>
    <tableColumn id="5" xr3:uid="{8BD08AC8-876C-4D55-9A18-2DF3C53301A4}" name="2023" dataDxfId="511"/>
    <tableColumn id="6" xr3:uid="{F8B653A9-2F45-44EA-B659-6FFD40070F78}" name="2024" dataDxfId="510"/>
    <tableColumn id="7" xr3:uid="{1A5BD464-9716-4BE1-B590-B72D8412E85C}" name="5 Yr Avg" dataDxfId="509"/>
    <tableColumn id="8" xr3:uid="{7525476F-2924-47C1-B52D-0B39B9399B9B}" name="Rank" dataDxfId="508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3ED5571-E8C7-4EA5-89C1-03980A2628C9}" name="Table9" displayName="Table9" ref="S4:Z105" totalsRowShown="0" headerRowDxfId="507" dataDxfId="505" headerRowBorderDxfId="506" tableBorderDxfId="504" totalsRowBorderDxfId="503">
  <autoFilter ref="S4:Z105" xr:uid="{43ED5571-E8C7-4EA5-89C1-03980A2628C9}"/>
  <tableColumns count="8">
    <tableColumn id="1" xr3:uid="{4D7CFA74-A39F-48AF-B605-40A9376BC2FE}" name="County" dataDxfId="502"/>
    <tableColumn id="2" xr3:uid="{87C2DB9E-F6B0-4327-A2AD-5D61BE94B3F3}" name="2020" dataDxfId="501"/>
    <tableColumn id="3" xr3:uid="{2BEB504F-97C6-44B2-9F97-D784145B15FD}" name="2021" dataDxfId="500"/>
    <tableColumn id="4" xr3:uid="{9CEDA08D-A0FD-42E9-B28E-4F6599A94F48}" name="2022" dataDxfId="499"/>
    <tableColumn id="5" xr3:uid="{A9595637-7CC0-43B7-8196-0C4F7A8D7FEB}" name="2023" dataDxfId="498"/>
    <tableColumn id="6" xr3:uid="{6BB8ED26-594E-4098-B301-903BA9E55D66}" name="2024" dataDxfId="497"/>
    <tableColumn id="7" xr3:uid="{B7B06ABF-9BCB-45DB-900B-6CBBCB1067D2}" name="5 Yr Avg" dataDxfId="496"/>
    <tableColumn id="8" xr3:uid="{33441621-17EE-4C2C-AB84-98A21B45519A}" name="Rank" dataDxfId="495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9D622C9-1F2B-426C-9AF6-B4A963B3842C}" name="Table10" displayName="Table10" ref="AB4:AI105" totalsRowShown="0" headerRowDxfId="494" dataDxfId="492" headerRowBorderDxfId="493" tableBorderDxfId="491" totalsRowBorderDxfId="490">
  <autoFilter ref="AB4:AI105" xr:uid="{E9D622C9-1F2B-426C-9AF6-B4A963B3842C}"/>
  <tableColumns count="8">
    <tableColumn id="1" xr3:uid="{8BE2D962-1E3E-4B5C-AEC5-D458FC246282}" name="County" dataDxfId="489"/>
    <tableColumn id="2" xr3:uid="{9AAF89FF-1709-4BE2-976D-BF4A5CB2BEA7}" name="2020" dataDxfId="488"/>
    <tableColumn id="3" xr3:uid="{8F8A3646-27BE-4394-A1C5-0BCB11BB1FD3}" name="2021" dataDxfId="487"/>
    <tableColumn id="4" xr3:uid="{BFEA6AF6-69BF-45F1-A531-6334F92D1B8C}" name="2022" dataDxfId="486"/>
    <tableColumn id="5" xr3:uid="{F5845D89-8EDD-44C7-9B9D-4E49E05FE440}" name="2023" dataDxfId="485"/>
    <tableColumn id="6" xr3:uid="{DA054048-22AF-47F0-9696-100FD5AFEA29}" name="2024" dataDxfId="484"/>
    <tableColumn id="7" xr3:uid="{639A5DFA-7B1C-49EC-9D97-A3DE4BEDB20B}" name="5 Yr Avg" dataDxfId="483"/>
    <tableColumn id="8" xr3:uid="{40EB1285-04E2-44CA-993A-BDC6983B0B07}" name="Rank" dataDxfId="48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table" Target="../tables/table26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table" Target="../tables/table31.xml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table" Target="../tables/table36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4820-F5EC-4261-998D-FE38C556986B}">
  <dimension ref="A1:AR105"/>
  <sheetViews>
    <sheetView showGridLines="0" tabSelected="1" workbookViewId="0">
      <pane ySplit="4" topLeftCell="A65" activePane="bottomLeft" state="frozen"/>
      <selection pane="bottomLeft"/>
    </sheetView>
  </sheetViews>
  <sheetFormatPr defaultRowHeight="15" x14ac:dyDescent="0.25"/>
  <cols>
    <col min="1" max="1" width="12.42578125" style="23" customWidth="1"/>
    <col min="2" max="6" width="9.5703125" style="23" bestFit="1" customWidth="1"/>
    <col min="7" max="7" width="12.42578125" style="23" bestFit="1" customWidth="1"/>
    <col min="8" max="8" width="10" style="23" bestFit="1" customWidth="1"/>
    <col min="9" max="9" width="5.7109375" style="23" customWidth="1"/>
    <col min="10" max="10" width="12.42578125" style="23" customWidth="1"/>
    <col min="11" max="15" width="9.5703125" style="23" bestFit="1" customWidth="1"/>
    <col min="16" max="16" width="12.42578125" style="23" bestFit="1" customWidth="1"/>
    <col min="17" max="17" width="10" style="23" bestFit="1" customWidth="1"/>
    <col min="18" max="18" width="5.7109375" style="23" customWidth="1"/>
    <col min="19" max="19" width="12.42578125" style="23" customWidth="1"/>
    <col min="20" max="24" width="9.5703125" style="23" bestFit="1" customWidth="1"/>
    <col min="25" max="25" width="12.42578125" style="23" bestFit="1" customWidth="1"/>
    <col min="26" max="26" width="10" style="23" bestFit="1" customWidth="1"/>
    <col min="27" max="27" width="5.7109375" style="23" customWidth="1"/>
    <col min="28" max="28" width="12.42578125" style="23" customWidth="1"/>
    <col min="29" max="33" width="9.5703125" style="23" bestFit="1" customWidth="1"/>
    <col min="34" max="34" width="12.42578125" style="23" bestFit="1" customWidth="1"/>
    <col min="35" max="35" width="10" style="23" bestFit="1" customWidth="1"/>
    <col min="36" max="36" width="5.7109375" style="23" customWidth="1"/>
    <col min="37" max="37" width="12.42578125" style="23" customWidth="1"/>
    <col min="38" max="42" width="9.5703125" style="23" bestFit="1" customWidth="1"/>
    <col min="43" max="43" width="12.42578125" style="23" bestFit="1" customWidth="1"/>
    <col min="44" max="44" width="10" style="23" bestFit="1" customWidth="1"/>
    <col min="45" max="16384" width="9.140625" style="23"/>
  </cols>
  <sheetData>
    <row r="1" spans="1:44" ht="26.25" x14ac:dyDescent="0.25">
      <c r="A1" s="28" t="s">
        <v>108</v>
      </c>
    </row>
    <row r="3" spans="1:44" s="29" customFormat="1" ht="15.75" x14ac:dyDescent="0.25">
      <c r="A3" s="29" t="s">
        <v>4</v>
      </c>
      <c r="J3" s="29" t="s">
        <v>5</v>
      </c>
      <c r="S3" s="29" t="s">
        <v>6</v>
      </c>
      <c r="AB3" s="29" t="s">
        <v>154</v>
      </c>
      <c r="AK3" s="29" t="s">
        <v>7</v>
      </c>
    </row>
    <row r="4" spans="1:44" s="26" customFormat="1" x14ac:dyDescent="0.25">
      <c r="A4" s="27" t="s">
        <v>1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2</v>
      </c>
      <c r="H4" s="25" t="s">
        <v>3</v>
      </c>
      <c r="J4" s="27" t="s">
        <v>1</v>
      </c>
      <c r="K4" s="24" t="s">
        <v>145</v>
      </c>
      <c r="L4" s="24" t="s">
        <v>146</v>
      </c>
      <c r="M4" s="24" t="s">
        <v>147</v>
      </c>
      <c r="N4" s="24" t="s">
        <v>148</v>
      </c>
      <c r="O4" s="24" t="s">
        <v>149</v>
      </c>
      <c r="P4" s="24" t="s">
        <v>2</v>
      </c>
      <c r="Q4" s="25" t="s">
        <v>3</v>
      </c>
      <c r="S4" s="27" t="s">
        <v>1</v>
      </c>
      <c r="T4" s="24" t="s">
        <v>145</v>
      </c>
      <c r="U4" s="24" t="s">
        <v>146</v>
      </c>
      <c r="V4" s="24" t="s">
        <v>147</v>
      </c>
      <c r="W4" s="24" t="s">
        <v>148</v>
      </c>
      <c r="X4" s="24" t="s">
        <v>149</v>
      </c>
      <c r="Y4" s="24" t="s">
        <v>2</v>
      </c>
      <c r="Z4" s="25" t="s">
        <v>3</v>
      </c>
      <c r="AB4" s="27" t="s">
        <v>1</v>
      </c>
      <c r="AC4" s="24" t="s">
        <v>145</v>
      </c>
      <c r="AD4" s="24" t="s">
        <v>146</v>
      </c>
      <c r="AE4" s="24" t="s">
        <v>147</v>
      </c>
      <c r="AF4" s="24" t="s">
        <v>148</v>
      </c>
      <c r="AG4" s="24" t="s">
        <v>149</v>
      </c>
      <c r="AH4" s="24" t="s">
        <v>2</v>
      </c>
      <c r="AI4" s="25" t="s">
        <v>3</v>
      </c>
      <c r="AK4" s="27" t="s">
        <v>1</v>
      </c>
      <c r="AL4" s="24" t="s">
        <v>145</v>
      </c>
      <c r="AM4" s="24" t="s">
        <v>146</v>
      </c>
      <c r="AN4" s="24" t="s">
        <v>147</v>
      </c>
      <c r="AO4" s="24" t="s">
        <v>148</v>
      </c>
      <c r="AP4" s="24" t="s">
        <v>149</v>
      </c>
      <c r="AQ4" s="24" t="s">
        <v>2</v>
      </c>
      <c r="AR4" s="25" t="s">
        <v>3</v>
      </c>
    </row>
    <row r="5" spans="1:44" x14ac:dyDescent="0.25">
      <c r="A5" s="30" t="s">
        <v>8</v>
      </c>
      <c r="B5" s="36">
        <v>3999</v>
      </c>
      <c r="C5" s="36">
        <v>4488</v>
      </c>
      <c r="D5" s="36">
        <v>4342</v>
      </c>
      <c r="E5" s="36">
        <v>4609</v>
      </c>
      <c r="F5" s="36">
        <v>4662</v>
      </c>
      <c r="G5" s="37">
        <v>4420</v>
      </c>
      <c r="H5" s="32">
        <v>16</v>
      </c>
      <c r="J5" s="30" t="s">
        <v>8</v>
      </c>
      <c r="K5" s="36">
        <v>30</v>
      </c>
      <c r="L5" s="36">
        <v>19</v>
      </c>
      <c r="M5" s="36">
        <v>28</v>
      </c>
      <c r="N5" s="36">
        <v>15</v>
      </c>
      <c r="O5" s="36">
        <v>25</v>
      </c>
      <c r="P5" s="31">
        <v>23.4</v>
      </c>
      <c r="Q5" s="32">
        <v>21</v>
      </c>
      <c r="S5" s="30" t="s">
        <v>8</v>
      </c>
      <c r="T5" s="36">
        <v>30</v>
      </c>
      <c r="U5" s="36">
        <v>21</v>
      </c>
      <c r="V5" s="36">
        <v>32</v>
      </c>
      <c r="W5" s="36">
        <v>19</v>
      </c>
      <c r="X5" s="36">
        <v>26</v>
      </c>
      <c r="Y5" s="31">
        <v>25.6</v>
      </c>
      <c r="Z5" s="32">
        <v>21</v>
      </c>
      <c r="AB5" s="30" t="s">
        <v>8</v>
      </c>
      <c r="AC5" s="36">
        <v>101</v>
      </c>
      <c r="AD5" s="36">
        <v>106</v>
      </c>
      <c r="AE5" s="36">
        <v>105</v>
      </c>
      <c r="AF5" s="36">
        <v>117</v>
      </c>
      <c r="AG5" s="36">
        <v>107</v>
      </c>
      <c r="AH5" s="31">
        <v>107.2</v>
      </c>
      <c r="AI5" s="32">
        <v>7</v>
      </c>
      <c r="AK5" s="30" t="s">
        <v>8</v>
      </c>
      <c r="AL5" s="36">
        <v>127</v>
      </c>
      <c r="AM5" s="36">
        <v>123</v>
      </c>
      <c r="AN5" s="36">
        <v>119</v>
      </c>
      <c r="AO5" s="36">
        <v>140</v>
      </c>
      <c r="AP5" s="36">
        <v>122</v>
      </c>
      <c r="AQ5" s="31">
        <v>126.2</v>
      </c>
      <c r="AR5" s="32">
        <v>8</v>
      </c>
    </row>
    <row r="6" spans="1:44" x14ac:dyDescent="0.25">
      <c r="A6" s="30" t="s">
        <v>9</v>
      </c>
      <c r="B6" s="36">
        <v>613</v>
      </c>
      <c r="C6" s="36">
        <v>641</v>
      </c>
      <c r="D6" s="36">
        <v>551</v>
      </c>
      <c r="E6" s="36">
        <v>534</v>
      </c>
      <c r="F6" s="36">
        <v>503</v>
      </c>
      <c r="G6" s="37">
        <v>568.4</v>
      </c>
      <c r="H6" s="32">
        <v>73</v>
      </c>
      <c r="J6" s="30" t="s">
        <v>9</v>
      </c>
      <c r="K6" s="36">
        <v>5</v>
      </c>
      <c r="L6" s="36">
        <v>6</v>
      </c>
      <c r="M6" s="36">
        <v>6</v>
      </c>
      <c r="N6" s="36">
        <v>10</v>
      </c>
      <c r="O6" s="36">
        <v>6</v>
      </c>
      <c r="P6" s="31">
        <v>6.6</v>
      </c>
      <c r="Q6" s="32">
        <v>66</v>
      </c>
      <c r="S6" s="30" t="s">
        <v>9</v>
      </c>
      <c r="T6" s="36">
        <v>5</v>
      </c>
      <c r="U6" s="36">
        <v>7</v>
      </c>
      <c r="V6" s="36">
        <v>6</v>
      </c>
      <c r="W6" s="36">
        <v>12</v>
      </c>
      <c r="X6" s="36">
        <v>6</v>
      </c>
      <c r="Y6" s="31">
        <v>7.2</v>
      </c>
      <c r="Z6" s="32">
        <v>67</v>
      </c>
      <c r="AB6" s="30" t="s">
        <v>9</v>
      </c>
      <c r="AC6" s="36">
        <v>21</v>
      </c>
      <c r="AD6" s="36">
        <v>20</v>
      </c>
      <c r="AE6" s="36">
        <v>21</v>
      </c>
      <c r="AF6" s="36">
        <v>14</v>
      </c>
      <c r="AG6" s="36">
        <v>10</v>
      </c>
      <c r="AH6" s="31">
        <v>17.2</v>
      </c>
      <c r="AI6" s="32">
        <v>74</v>
      </c>
      <c r="AK6" s="30" t="s">
        <v>9</v>
      </c>
      <c r="AL6" s="36">
        <v>26</v>
      </c>
      <c r="AM6" s="36">
        <v>25</v>
      </c>
      <c r="AN6" s="36">
        <v>34</v>
      </c>
      <c r="AO6" s="36">
        <v>17</v>
      </c>
      <c r="AP6" s="36">
        <v>13</v>
      </c>
      <c r="AQ6" s="31">
        <v>23</v>
      </c>
      <c r="AR6" s="32">
        <v>69</v>
      </c>
    </row>
    <row r="7" spans="1:44" x14ac:dyDescent="0.25">
      <c r="A7" s="30" t="s">
        <v>10</v>
      </c>
      <c r="B7" s="36">
        <v>188</v>
      </c>
      <c r="C7" s="36">
        <v>175</v>
      </c>
      <c r="D7" s="36">
        <v>167</v>
      </c>
      <c r="E7" s="36">
        <v>181</v>
      </c>
      <c r="F7" s="36">
        <v>211</v>
      </c>
      <c r="G7" s="37">
        <v>184.4</v>
      </c>
      <c r="H7" s="32">
        <v>95</v>
      </c>
      <c r="J7" s="30" t="s">
        <v>10</v>
      </c>
      <c r="K7" s="36">
        <v>2</v>
      </c>
      <c r="L7" s="36">
        <v>2</v>
      </c>
      <c r="M7" s="36">
        <v>1</v>
      </c>
      <c r="N7" s="36">
        <v>2</v>
      </c>
      <c r="O7" s="36">
        <v>0</v>
      </c>
      <c r="P7" s="31">
        <v>1.4</v>
      </c>
      <c r="Q7" s="32">
        <v>95</v>
      </c>
      <c r="S7" s="30" t="s">
        <v>10</v>
      </c>
      <c r="T7" s="36">
        <v>2</v>
      </c>
      <c r="U7" s="36">
        <v>2</v>
      </c>
      <c r="V7" s="36">
        <v>1</v>
      </c>
      <c r="W7" s="36">
        <v>3</v>
      </c>
      <c r="X7" s="36">
        <v>0</v>
      </c>
      <c r="Y7" s="31">
        <v>1.6</v>
      </c>
      <c r="Z7" s="32">
        <v>96</v>
      </c>
      <c r="AB7" s="30" t="s">
        <v>10</v>
      </c>
      <c r="AC7" s="36">
        <v>6</v>
      </c>
      <c r="AD7" s="36">
        <v>6</v>
      </c>
      <c r="AE7" s="36">
        <v>2</v>
      </c>
      <c r="AF7" s="36">
        <v>8</v>
      </c>
      <c r="AG7" s="36">
        <v>3</v>
      </c>
      <c r="AH7" s="31">
        <v>5</v>
      </c>
      <c r="AI7" s="32">
        <v>95</v>
      </c>
      <c r="AK7" s="30" t="s">
        <v>10</v>
      </c>
      <c r="AL7" s="36">
        <v>9</v>
      </c>
      <c r="AM7" s="36">
        <v>8</v>
      </c>
      <c r="AN7" s="36">
        <v>2</v>
      </c>
      <c r="AO7" s="36">
        <v>9</v>
      </c>
      <c r="AP7" s="36">
        <v>3</v>
      </c>
      <c r="AQ7" s="31">
        <v>6.2</v>
      </c>
      <c r="AR7" s="32">
        <v>95</v>
      </c>
    </row>
    <row r="8" spans="1:44" x14ac:dyDescent="0.25">
      <c r="A8" s="30" t="s">
        <v>11</v>
      </c>
      <c r="B8" s="36">
        <v>788</v>
      </c>
      <c r="C8" s="36">
        <v>828</v>
      </c>
      <c r="D8" s="36">
        <v>775</v>
      </c>
      <c r="E8" s="36">
        <v>793</v>
      </c>
      <c r="F8" s="36">
        <v>800</v>
      </c>
      <c r="G8" s="37">
        <v>796.8</v>
      </c>
      <c r="H8" s="32">
        <v>67</v>
      </c>
      <c r="J8" s="30" t="s">
        <v>11</v>
      </c>
      <c r="K8" s="36">
        <v>7</v>
      </c>
      <c r="L8" s="36">
        <v>5</v>
      </c>
      <c r="M8" s="36">
        <v>9</v>
      </c>
      <c r="N8" s="36">
        <v>7</v>
      </c>
      <c r="O8" s="36">
        <v>13</v>
      </c>
      <c r="P8" s="31">
        <v>8.1999999999999993</v>
      </c>
      <c r="Q8" s="32">
        <v>60</v>
      </c>
      <c r="S8" s="30" t="s">
        <v>11</v>
      </c>
      <c r="T8" s="36">
        <v>9</v>
      </c>
      <c r="U8" s="36">
        <v>5</v>
      </c>
      <c r="V8" s="36">
        <v>11</v>
      </c>
      <c r="W8" s="36">
        <v>7</v>
      </c>
      <c r="X8" s="36">
        <v>13</v>
      </c>
      <c r="Y8" s="31">
        <v>9</v>
      </c>
      <c r="Z8" s="32">
        <v>60</v>
      </c>
      <c r="AB8" s="30" t="s">
        <v>11</v>
      </c>
      <c r="AC8" s="36">
        <v>16</v>
      </c>
      <c r="AD8" s="36">
        <v>24</v>
      </c>
      <c r="AE8" s="36">
        <v>14</v>
      </c>
      <c r="AF8" s="36">
        <v>27</v>
      </c>
      <c r="AG8" s="36">
        <v>11</v>
      </c>
      <c r="AH8" s="31">
        <v>18.399999999999999</v>
      </c>
      <c r="AI8" s="32">
        <v>70</v>
      </c>
      <c r="AK8" s="30" t="s">
        <v>11</v>
      </c>
      <c r="AL8" s="36">
        <v>21</v>
      </c>
      <c r="AM8" s="36">
        <v>24</v>
      </c>
      <c r="AN8" s="36">
        <v>20</v>
      </c>
      <c r="AO8" s="36">
        <v>29</v>
      </c>
      <c r="AP8" s="36">
        <v>17</v>
      </c>
      <c r="AQ8" s="31">
        <v>22.2</v>
      </c>
      <c r="AR8" s="32">
        <v>71</v>
      </c>
    </row>
    <row r="9" spans="1:44" x14ac:dyDescent="0.25">
      <c r="A9" s="30" t="s">
        <v>12</v>
      </c>
      <c r="B9" s="36">
        <v>464</v>
      </c>
      <c r="C9" s="36">
        <v>471</v>
      </c>
      <c r="D9" s="36">
        <v>452</v>
      </c>
      <c r="E9" s="36">
        <v>532</v>
      </c>
      <c r="F9" s="36">
        <v>555</v>
      </c>
      <c r="G9" s="37">
        <v>494.8</v>
      </c>
      <c r="H9" s="32">
        <v>77</v>
      </c>
      <c r="J9" s="30" t="s">
        <v>12</v>
      </c>
      <c r="K9" s="36">
        <v>2</v>
      </c>
      <c r="L9" s="36">
        <v>5</v>
      </c>
      <c r="M9" s="36">
        <v>2</v>
      </c>
      <c r="N9" s="36">
        <v>5</v>
      </c>
      <c r="O9" s="36">
        <v>2</v>
      </c>
      <c r="P9" s="31">
        <v>3.2</v>
      </c>
      <c r="Q9" s="32">
        <v>84</v>
      </c>
      <c r="S9" s="30" t="s">
        <v>12</v>
      </c>
      <c r="T9" s="36">
        <v>2</v>
      </c>
      <c r="U9" s="36">
        <v>6</v>
      </c>
      <c r="V9" s="36">
        <v>2</v>
      </c>
      <c r="W9" s="36">
        <v>7</v>
      </c>
      <c r="X9" s="36">
        <v>2</v>
      </c>
      <c r="Y9" s="31">
        <v>3.8</v>
      </c>
      <c r="Z9" s="32">
        <v>80</v>
      </c>
      <c r="AB9" s="30" t="s">
        <v>12</v>
      </c>
      <c r="AC9" s="36">
        <v>14</v>
      </c>
      <c r="AD9" s="36">
        <v>12</v>
      </c>
      <c r="AE9" s="36">
        <v>9</v>
      </c>
      <c r="AF9" s="36">
        <v>20</v>
      </c>
      <c r="AG9" s="36">
        <v>14</v>
      </c>
      <c r="AH9" s="31">
        <v>13.8</v>
      </c>
      <c r="AI9" s="32">
        <v>78</v>
      </c>
      <c r="AK9" s="30" t="s">
        <v>12</v>
      </c>
      <c r="AL9" s="36">
        <v>20</v>
      </c>
      <c r="AM9" s="36">
        <v>17</v>
      </c>
      <c r="AN9" s="36">
        <v>13</v>
      </c>
      <c r="AO9" s="36">
        <v>27</v>
      </c>
      <c r="AP9" s="36">
        <v>16</v>
      </c>
      <c r="AQ9" s="31">
        <v>18.600000000000001</v>
      </c>
      <c r="AR9" s="32">
        <v>78</v>
      </c>
    </row>
    <row r="10" spans="1:44" x14ac:dyDescent="0.25">
      <c r="A10" s="30" t="s">
        <v>13</v>
      </c>
      <c r="B10" s="36">
        <v>274</v>
      </c>
      <c r="C10" s="36">
        <v>371</v>
      </c>
      <c r="D10" s="36">
        <v>324</v>
      </c>
      <c r="E10" s="36">
        <v>393</v>
      </c>
      <c r="F10" s="36">
        <v>426</v>
      </c>
      <c r="G10" s="37">
        <v>357.6</v>
      </c>
      <c r="H10" s="32">
        <v>85</v>
      </c>
      <c r="J10" s="30" t="s">
        <v>13</v>
      </c>
      <c r="K10" s="36">
        <v>3</v>
      </c>
      <c r="L10" s="36">
        <v>1</v>
      </c>
      <c r="M10" s="36">
        <v>0</v>
      </c>
      <c r="N10" s="36">
        <v>4</v>
      </c>
      <c r="O10" s="36">
        <v>2</v>
      </c>
      <c r="P10" s="31">
        <v>2</v>
      </c>
      <c r="Q10" s="32">
        <v>93</v>
      </c>
      <c r="S10" s="30" t="s">
        <v>13</v>
      </c>
      <c r="T10" s="36">
        <v>3</v>
      </c>
      <c r="U10" s="36">
        <v>1</v>
      </c>
      <c r="V10" s="36">
        <v>0</v>
      </c>
      <c r="W10" s="36">
        <v>4</v>
      </c>
      <c r="X10" s="36">
        <v>2</v>
      </c>
      <c r="Y10" s="31">
        <v>2</v>
      </c>
      <c r="Z10" s="32">
        <v>94</v>
      </c>
      <c r="AB10" s="30" t="s">
        <v>13</v>
      </c>
      <c r="AC10" s="36">
        <v>7</v>
      </c>
      <c r="AD10" s="36">
        <v>10</v>
      </c>
      <c r="AE10" s="36">
        <v>7</v>
      </c>
      <c r="AF10" s="36">
        <v>10</v>
      </c>
      <c r="AG10" s="36">
        <v>9</v>
      </c>
      <c r="AH10" s="31">
        <v>8.6</v>
      </c>
      <c r="AI10" s="32">
        <v>87</v>
      </c>
      <c r="AK10" s="30" t="s">
        <v>13</v>
      </c>
      <c r="AL10" s="36">
        <v>7</v>
      </c>
      <c r="AM10" s="36">
        <v>11</v>
      </c>
      <c r="AN10" s="36">
        <v>8</v>
      </c>
      <c r="AO10" s="36">
        <v>15</v>
      </c>
      <c r="AP10" s="36">
        <v>10</v>
      </c>
      <c r="AQ10" s="31">
        <v>10.199999999999999</v>
      </c>
      <c r="AR10" s="32">
        <v>88</v>
      </c>
    </row>
    <row r="11" spans="1:44" x14ac:dyDescent="0.25">
      <c r="A11" s="30" t="s">
        <v>14</v>
      </c>
      <c r="B11" s="36">
        <v>992</v>
      </c>
      <c r="C11" s="36">
        <v>1142</v>
      </c>
      <c r="D11" s="36">
        <v>1102</v>
      </c>
      <c r="E11" s="36">
        <v>1100</v>
      </c>
      <c r="F11" s="36">
        <v>1079</v>
      </c>
      <c r="G11" s="37">
        <v>1083</v>
      </c>
      <c r="H11" s="32">
        <v>56</v>
      </c>
      <c r="J11" s="30" t="s">
        <v>14</v>
      </c>
      <c r="K11" s="36">
        <v>6</v>
      </c>
      <c r="L11" s="36">
        <v>5</v>
      </c>
      <c r="M11" s="36">
        <v>10</v>
      </c>
      <c r="N11" s="36">
        <v>6</v>
      </c>
      <c r="O11" s="36">
        <v>10</v>
      </c>
      <c r="P11" s="31">
        <v>7.4</v>
      </c>
      <c r="Q11" s="32">
        <v>61</v>
      </c>
      <c r="S11" s="30" t="s">
        <v>14</v>
      </c>
      <c r="T11" s="36">
        <v>6</v>
      </c>
      <c r="U11" s="36">
        <v>5</v>
      </c>
      <c r="V11" s="36">
        <v>11</v>
      </c>
      <c r="W11" s="36">
        <v>6</v>
      </c>
      <c r="X11" s="36">
        <v>11</v>
      </c>
      <c r="Y11" s="31">
        <v>7.8</v>
      </c>
      <c r="Z11" s="32">
        <v>63</v>
      </c>
      <c r="AB11" s="30" t="s">
        <v>14</v>
      </c>
      <c r="AC11" s="36">
        <v>27</v>
      </c>
      <c r="AD11" s="36">
        <v>30</v>
      </c>
      <c r="AE11" s="36">
        <v>20</v>
      </c>
      <c r="AF11" s="36">
        <v>21</v>
      </c>
      <c r="AG11" s="36">
        <v>27</v>
      </c>
      <c r="AH11" s="31">
        <v>25</v>
      </c>
      <c r="AI11" s="32">
        <v>57</v>
      </c>
      <c r="AK11" s="30" t="s">
        <v>14</v>
      </c>
      <c r="AL11" s="36">
        <v>29</v>
      </c>
      <c r="AM11" s="36">
        <v>32</v>
      </c>
      <c r="AN11" s="36">
        <v>28</v>
      </c>
      <c r="AO11" s="36">
        <v>23</v>
      </c>
      <c r="AP11" s="36">
        <v>33</v>
      </c>
      <c r="AQ11" s="31">
        <v>29</v>
      </c>
      <c r="AR11" s="32">
        <v>58</v>
      </c>
    </row>
    <row r="12" spans="1:44" x14ac:dyDescent="0.25">
      <c r="A12" s="30" t="s">
        <v>15</v>
      </c>
      <c r="B12" s="36">
        <v>428</v>
      </c>
      <c r="C12" s="36">
        <v>502</v>
      </c>
      <c r="D12" s="36">
        <v>444</v>
      </c>
      <c r="E12" s="36">
        <v>459</v>
      </c>
      <c r="F12" s="36">
        <v>483</v>
      </c>
      <c r="G12" s="37">
        <v>463.2</v>
      </c>
      <c r="H12" s="32">
        <v>78</v>
      </c>
      <c r="J12" s="30" t="s">
        <v>15</v>
      </c>
      <c r="K12" s="36">
        <v>2</v>
      </c>
      <c r="L12" s="36">
        <v>8</v>
      </c>
      <c r="M12" s="36">
        <v>5</v>
      </c>
      <c r="N12" s="36">
        <v>7</v>
      </c>
      <c r="O12" s="36">
        <v>1</v>
      </c>
      <c r="P12" s="31">
        <v>4.5999999999999996</v>
      </c>
      <c r="Q12" s="32">
        <v>74</v>
      </c>
      <c r="S12" s="30" t="s">
        <v>15</v>
      </c>
      <c r="T12" s="36">
        <v>2</v>
      </c>
      <c r="U12" s="36">
        <v>9</v>
      </c>
      <c r="V12" s="36">
        <v>5</v>
      </c>
      <c r="W12" s="36">
        <v>9</v>
      </c>
      <c r="X12" s="36">
        <v>1</v>
      </c>
      <c r="Y12" s="31">
        <v>5.2</v>
      </c>
      <c r="Z12" s="32">
        <v>73</v>
      </c>
      <c r="AB12" s="30" t="s">
        <v>15</v>
      </c>
      <c r="AC12" s="36">
        <v>17</v>
      </c>
      <c r="AD12" s="36">
        <v>8</v>
      </c>
      <c r="AE12" s="36">
        <v>10</v>
      </c>
      <c r="AF12" s="36">
        <v>9</v>
      </c>
      <c r="AG12" s="36">
        <v>14</v>
      </c>
      <c r="AH12" s="31">
        <v>11.6</v>
      </c>
      <c r="AI12" s="32">
        <v>82</v>
      </c>
      <c r="AK12" s="30" t="s">
        <v>15</v>
      </c>
      <c r="AL12" s="36">
        <v>20</v>
      </c>
      <c r="AM12" s="36">
        <v>13</v>
      </c>
      <c r="AN12" s="36">
        <v>13</v>
      </c>
      <c r="AO12" s="36">
        <v>12</v>
      </c>
      <c r="AP12" s="36">
        <v>15</v>
      </c>
      <c r="AQ12" s="31">
        <v>14.6</v>
      </c>
      <c r="AR12" s="32">
        <v>81</v>
      </c>
    </row>
    <row r="13" spans="1:44" x14ac:dyDescent="0.25">
      <c r="A13" s="30" t="s">
        <v>16</v>
      </c>
      <c r="B13" s="36">
        <v>859</v>
      </c>
      <c r="C13" s="36">
        <v>937</v>
      </c>
      <c r="D13" s="36">
        <v>849</v>
      </c>
      <c r="E13" s="36">
        <v>937</v>
      </c>
      <c r="F13" s="36">
        <v>977</v>
      </c>
      <c r="G13" s="37">
        <v>911.8</v>
      </c>
      <c r="H13" s="32">
        <v>62</v>
      </c>
      <c r="J13" s="30" t="s">
        <v>16</v>
      </c>
      <c r="K13" s="36">
        <v>12</v>
      </c>
      <c r="L13" s="36">
        <v>12</v>
      </c>
      <c r="M13" s="36">
        <v>14</v>
      </c>
      <c r="N13" s="36">
        <v>9</v>
      </c>
      <c r="O13" s="36">
        <v>6</v>
      </c>
      <c r="P13" s="31">
        <v>10.6</v>
      </c>
      <c r="Q13" s="32">
        <v>54</v>
      </c>
      <c r="S13" s="30" t="s">
        <v>16</v>
      </c>
      <c r="T13" s="36">
        <v>13</v>
      </c>
      <c r="U13" s="36">
        <v>12</v>
      </c>
      <c r="V13" s="36">
        <v>14</v>
      </c>
      <c r="W13" s="36">
        <v>9</v>
      </c>
      <c r="X13" s="36">
        <v>7</v>
      </c>
      <c r="Y13" s="31">
        <v>11</v>
      </c>
      <c r="Z13" s="32">
        <v>56</v>
      </c>
      <c r="AB13" s="30" t="s">
        <v>16</v>
      </c>
      <c r="AC13" s="36">
        <v>23</v>
      </c>
      <c r="AD13" s="36">
        <v>33</v>
      </c>
      <c r="AE13" s="36">
        <v>19</v>
      </c>
      <c r="AF13" s="36">
        <v>22</v>
      </c>
      <c r="AG13" s="36">
        <v>23</v>
      </c>
      <c r="AH13" s="31">
        <v>24</v>
      </c>
      <c r="AI13" s="32">
        <v>58</v>
      </c>
      <c r="AK13" s="30" t="s">
        <v>16</v>
      </c>
      <c r="AL13" s="36">
        <v>27</v>
      </c>
      <c r="AM13" s="36">
        <v>43</v>
      </c>
      <c r="AN13" s="36">
        <v>22</v>
      </c>
      <c r="AO13" s="36">
        <v>22</v>
      </c>
      <c r="AP13" s="36">
        <v>25</v>
      </c>
      <c r="AQ13" s="31">
        <v>27.8</v>
      </c>
      <c r="AR13" s="32">
        <v>61</v>
      </c>
    </row>
    <row r="14" spans="1:44" x14ac:dyDescent="0.25">
      <c r="A14" s="30" t="s">
        <v>17</v>
      </c>
      <c r="B14" s="36">
        <v>2754</v>
      </c>
      <c r="C14" s="36">
        <v>3140</v>
      </c>
      <c r="D14" s="36">
        <v>3167</v>
      </c>
      <c r="E14" s="36">
        <v>3294</v>
      </c>
      <c r="F14" s="36">
        <v>3381</v>
      </c>
      <c r="G14" s="37">
        <v>3147.2</v>
      </c>
      <c r="H14" s="32">
        <v>24</v>
      </c>
      <c r="J14" s="30" t="s">
        <v>17</v>
      </c>
      <c r="K14" s="36">
        <v>23</v>
      </c>
      <c r="L14" s="36">
        <v>19</v>
      </c>
      <c r="M14" s="36">
        <v>25</v>
      </c>
      <c r="N14" s="36">
        <v>19</v>
      </c>
      <c r="O14" s="36">
        <v>25</v>
      </c>
      <c r="P14" s="31">
        <v>22.2</v>
      </c>
      <c r="Q14" s="32">
        <v>23</v>
      </c>
      <c r="S14" s="30" t="s">
        <v>17</v>
      </c>
      <c r="T14" s="36">
        <v>23</v>
      </c>
      <c r="U14" s="36">
        <v>21</v>
      </c>
      <c r="V14" s="36">
        <v>30</v>
      </c>
      <c r="W14" s="36">
        <v>20</v>
      </c>
      <c r="X14" s="36">
        <v>26</v>
      </c>
      <c r="Y14" s="31">
        <v>24</v>
      </c>
      <c r="Z14" s="32">
        <v>23</v>
      </c>
      <c r="AB14" s="30" t="s">
        <v>17</v>
      </c>
      <c r="AC14" s="36">
        <v>70</v>
      </c>
      <c r="AD14" s="36">
        <v>67</v>
      </c>
      <c r="AE14" s="36">
        <v>54</v>
      </c>
      <c r="AF14" s="36">
        <v>61</v>
      </c>
      <c r="AG14" s="36">
        <v>51</v>
      </c>
      <c r="AH14" s="31">
        <v>60.6</v>
      </c>
      <c r="AI14" s="32">
        <v>19</v>
      </c>
      <c r="AK14" s="30" t="s">
        <v>17</v>
      </c>
      <c r="AL14" s="36">
        <v>97</v>
      </c>
      <c r="AM14" s="36">
        <v>85</v>
      </c>
      <c r="AN14" s="36">
        <v>70</v>
      </c>
      <c r="AO14" s="36">
        <v>70</v>
      </c>
      <c r="AP14" s="36">
        <v>67</v>
      </c>
      <c r="AQ14" s="31">
        <v>77.8</v>
      </c>
      <c r="AR14" s="32">
        <v>20</v>
      </c>
    </row>
    <row r="15" spans="1:44" x14ac:dyDescent="0.25">
      <c r="A15" s="30" t="s">
        <v>18</v>
      </c>
      <c r="B15" s="36">
        <v>6631</v>
      </c>
      <c r="C15" s="36">
        <v>7678</v>
      </c>
      <c r="D15" s="36">
        <v>7959</v>
      </c>
      <c r="E15" s="36">
        <v>8057</v>
      </c>
      <c r="F15" s="36">
        <v>7386</v>
      </c>
      <c r="G15" s="37">
        <v>7542.2</v>
      </c>
      <c r="H15" s="32">
        <v>7</v>
      </c>
      <c r="J15" s="30" t="s">
        <v>18</v>
      </c>
      <c r="K15" s="36">
        <v>29</v>
      </c>
      <c r="L15" s="36">
        <v>23</v>
      </c>
      <c r="M15" s="36">
        <v>35</v>
      </c>
      <c r="N15" s="36">
        <v>44</v>
      </c>
      <c r="O15" s="36">
        <v>43</v>
      </c>
      <c r="P15" s="31">
        <v>34.799999999999997</v>
      </c>
      <c r="Q15" s="32">
        <v>8</v>
      </c>
      <c r="S15" s="30" t="s">
        <v>18</v>
      </c>
      <c r="T15" s="36">
        <v>30</v>
      </c>
      <c r="U15" s="36">
        <v>23</v>
      </c>
      <c r="V15" s="36">
        <v>36</v>
      </c>
      <c r="W15" s="36">
        <v>47</v>
      </c>
      <c r="X15" s="36">
        <v>47</v>
      </c>
      <c r="Y15" s="31">
        <v>36.6</v>
      </c>
      <c r="Z15" s="32">
        <v>8</v>
      </c>
      <c r="AB15" s="30" t="s">
        <v>18</v>
      </c>
      <c r="AC15" s="36">
        <v>50</v>
      </c>
      <c r="AD15" s="36">
        <v>55</v>
      </c>
      <c r="AE15" s="36">
        <v>66</v>
      </c>
      <c r="AF15" s="36">
        <v>62</v>
      </c>
      <c r="AG15" s="36">
        <v>49</v>
      </c>
      <c r="AH15" s="31">
        <v>56.4</v>
      </c>
      <c r="AI15" s="32">
        <v>22</v>
      </c>
      <c r="AK15" s="30" t="s">
        <v>18</v>
      </c>
      <c r="AL15" s="36">
        <v>56</v>
      </c>
      <c r="AM15" s="36">
        <v>59</v>
      </c>
      <c r="AN15" s="36">
        <v>86</v>
      </c>
      <c r="AO15" s="36">
        <v>77</v>
      </c>
      <c r="AP15" s="36">
        <v>66</v>
      </c>
      <c r="AQ15" s="31">
        <v>68.8</v>
      </c>
      <c r="AR15" s="32">
        <v>24</v>
      </c>
    </row>
    <row r="16" spans="1:44" x14ac:dyDescent="0.25">
      <c r="A16" s="30" t="s">
        <v>19</v>
      </c>
      <c r="B16" s="36">
        <v>2051</v>
      </c>
      <c r="C16" s="36">
        <v>2149</v>
      </c>
      <c r="D16" s="36">
        <v>1961</v>
      </c>
      <c r="E16" s="36">
        <v>2077</v>
      </c>
      <c r="F16" s="36">
        <v>2265</v>
      </c>
      <c r="G16" s="37">
        <v>2100.6</v>
      </c>
      <c r="H16" s="32">
        <v>32</v>
      </c>
      <c r="J16" s="30" t="s">
        <v>19</v>
      </c>
      <c r="K16" s="36">
        <v>15</v>
      </c>
      <c r="L16" s="36">
        <v>8</v>
      </c>
      <c r="M16" s="36">
        <v>12</v>
      </c>
      <c r="N16" s="36">
        <v>9</v>
      </c>
      <c r="O16" s="36">
        <v>19</v>
      </c>
      <c r="P16" s="31">
        <v>12.6</v>
      </c>
      <c r="Q16" s="32">
        <v>48</v>
      </c>
      <c r="S16" s="30" t="s">
        <v>19</v>
      </c>
      <c r="T16" s="36">
        <v>16</v>
      </c>
      <c r="U16" s="36">
        <v>9</v>
      </c>
      <c r="V16" s="36">
        <v>12</v>
      </c>
      <c r="W16" s="36">
        <v>11</v>
      </c>
      <c r="X16" s="36">
        <v>19</v>
      </c>
      <c r="Y16" s="31">
        <v>13.4</v>
      </c>
      <c r="Z16" s="32">
        <v>47</v>
      </c>
      <c r="AB16" s="30" t="s">
        <v>19</v>
      </c>
      <c r="AC16" s="36">
        <v>30</v>
      </c>
      <c r="AD16" s="36">
        <v>45</v>
      </c>
      <c r="AE16" s="36">
        <v>28</v>
      </c>
      <c r="AF16" s="36">
        <v>44</v>
      </c>
      <c r="AG16" s="36">
        <v>47</v>
      </c>
      <c r="AH16" s="31">
        <v>38.799999999999997</v>
      </c>
      <c r="AI16" s="32">
        <v>36</v>
      </c>
      <c r="AK16" s="30" t="s">
        <v>19</v>
      </c>
      <c r="AL16" s="36">
        <v>39</v>
      </c>
      <c r="AM16" s="36">
        <v>53</v>
      </c>
      <c r="AN16" s="36">
        <v>36</v>
      </c>
      <c r="AO16" s="36">
        <v>51</v>
      </c>
      <c r="AP16" s="36">
        <v>55</v>
      </c>
      <c r="AQ16" s="31">
        <v>46.8</v>
      </c>
      <c r="AR16" s="32">
        <v>41</v>
      </c>
    </row>
    <row r="17" spans="1:44" x14ac:dyDescent="0.25">
      <c r="A17" s="30" t="s">
        <v>20</v>
      </c>
      <c r="B17" s="36">
        <v>5271</v>
      </c>
      <c r="C17" s="36">
        <v>5468</v>
      </c>
      <c r="D17" s="36">
        <v>5926</v>
      </c>
      <c r="E17" s="36">
        <v>5960</v>
      </c>
      <c r="F17" s="36">
        <v>5893</v>
      </c>
      <c r="G17" s="37">
        <v>5703.6</v>
      </c>
      <c r="H17" s="32">
        <v>9</v>
      </c>
      <c r="J17" s="30" t="s">
        <v>20</v>
      </c>
      <c r="K17" s="36">
        <v>22</v>
      </c>
      <c r="L17" s="36">
        <v>25</v>
      </c>
      <c r="M17" s="36">
        <v>30</v>
      </c>
      <c r="N17" s="36">
        <v>27</v>
      </c>
      <c r="O17" s="36">
        <v>24</v>
      </c>
      <c r="P17" s="31">
        <v>25.6</v>
      </c>
      <c r="Q17" s="32">
        <v>18</v>
      </c>
      <c r="S17" s="30" t="s">
        <v>20</v>
      </c>
      <c r="T17" s="36">
        <v>23</v>
      </c>
      <c r="U17" s="36">
        <v>27</v>
      </c>
      <c r="V17" s="36">
        <v>33</v>
      </c>
      <c r="W17" s="36">
        <v>29</v>
      </c>
      <c r="X17" s="36">
        <v>25</v>
      </c>
      <c r="Y17" s="31">
        <v>27.4</v>
      </c>
      <c r="Z17" s="32">
        <v>19</v>
      </c>
      <c r="AB17" s="30" t="s">
        <v>20</v>
      </c>
      <c r="AC17" s="36">
        <v>52</v>
      </c>
      <c r="AD17" s="36">
        <v>43</v>
      </c>
      <c r="AE17" s="36">
        <v>42</v>
      </c>
      <c r="AF17" s="36">
        <v>37</v>
      </c>
      <c r="AG17" s="36">
        <v>32</v>
      </c>
      <c r="AH17" s="31">
        <v>41.2</v>
      </c>
      <c r="AI17" s="32">
        <v>31</v>
      </c>
      <c r="AK17" s="30" t="s">
        <v>20</v>
      </c>
      <c r="AL17" s="36">
        <v>58</v>
      </c>
      <c r="AM17" s="36">
        <v>55</v>
      </c>
      <c r="AN17" s="36">
        <v>54</v>
      </c>
      <c r="AO17" s="36">
        <v>46</v>
      </c>
      <c r="AP17" s="36">
        <v>38</v>
      </c>
      <c r="AQ17" s="31">
        <v>50.2</v>
      </c>
      <c r="AR17" s="32">
        <v>34</v>
      </c>
    </row>
    <row r="18" spans="1:44" x14ac:dyDescent="0.25">
      <c r="A18" s="30" t="s">
        <v>21</v>
      </c>
      <c r="B18" s="36">
        <v>1656</v>
      </c>
      <c r="C18" s="36">
        <v>1985</v>
      </c>
      <c r="D18" s="36">
        <v>1819</v>
      </c>
      <c r="E18" s="36">
        <v>1887</v>
      </c>
      <c r="F18" s="36">
        <v>1784</v>
      </c>
      <c r="G18" s="37">
        <v>1826.2</v>
      </c>
      <c r="H18" s="32">
        <v>35</v>
      </c>
      <c r="J18" s="30" t="s">
        <v>21</v>
      </c>
      <c r="K18" s="36">
        <v>8</v>
      </c>
      <c r="L18" s="36">
        <v>11</v>
      </c>
      <c r="M18" s="36">
        <v>16</v>
      </c>
      <c r="N18" s="36">
        <v>9</v>
      </c>
      <c r="O18" s="36">
        <v>24</v>
      </c>
      <c r="P18" s="31">
        <v>13.6</v>
      </c>
      <c r="Q18" s="32">
        <v>42</v>
      </c>
      <c r="S18" s="30" t="s">
        <v>21</v>
      </c>
      <c r="T18" s="36">
        <v>8</v>
      </c>
      <c r="U18" s="36">
        <v>11</v>
      </c>
      <c r="V18" s="36">
        <v>16</v>
      </c>
      <c r="W18" s="36">
        <v>10</v>
      </c>
      <c r="X18" s="36">
        <v>24</v>
      </c>
      <c r="Y18" s="31">
        <v>13.8</v>
      </c>
      <c r="Z18" s="32">
        <v>46</v>
      </c>
      <c r="AB18" s="30" t="s">
        <v>21</v>
      </c>
      <c r="AC18" s="36">
        <v>36</v>
      </c>
      <c r="AD18" s="36">
        <v>34</v>
      </c>
      <c r="AE18" s="36">
        <v>36</v>
      </c>
      <c r="AF18" s="36">
        <v>33</v>
      </c>
      <c r="AG18" s="36">
        <v>39</v>
      </c>
      <c r="AH18" s="31">
        <v>35.6</v>
      </c>
      <c r="AI18" s="32">
        <v>41</v>
      </c>
      <c r="AK18" s="30" t="s">
        <v>21</v>
      </c>
      <c r="AL18" s="36">
        <v>47</v>
      </c>
      <c r="AM18" s="36">
        <v>42</v>
      </c>
      <c r="AN18" s="36">
        <v>48</v>
      </c>
      <c r="AO18" s="36">
        <v>43</v>
      </c>
      <c r="AP18" s="36">
        <v>52</v>
      </c>
      <c r="AQ18" s="31">
        <v>46.4</v>
      </c>
      <c r="AR18" s="32">
        <v>42</v>
      </c>
    </row>
    <row r="19" spans="1:44" x14ac:dyDescent="0.25">
      <c r="A19" s="30" t="s">
        <v>22</v>
      </c>
      <c r="B19" s="36">
        <v>146</v>
      </c>
      <c r="C19" s="36">
        <v>174</v>
      </c>
      <c r="D19" s="36">
        <v>169</v>
      </c>
      <c r="E19" s="36">
        <v>174</v>
      </c>
      <c r="F19" s="36">
        <v>175</v>
      </c>
      <c r="G19" s="37">
        <v>167.6</v>
      </c>
      <c r="H19" s="32">
        <v>96</v>
      </c>
      <c r="J19" s="30" t="s">
        <v>22</v>
      </c>
      <c r="K19" s="36">
        <v>2</v>
      </c>
      <c r="L19" s="36">
        <v>1</v>
      </c>
      <c r="M19" s="36">
        <v>1</v>
      </c>
      <c r="N19" s="36">
        <v>0</v>
      </c>
      <c r="O19" s="36">
        <v>0</v>
      </c>
      <c r="P19" s="31">
        <v>0.8</v>
      </c>
      <c r="Q19" s="32">
        <v>99</v>
      </c>
      <c r="S19" s="30" t="s">
        <v>22</v>
      </c>
      <c r="T19" s="36">
        <v>2</v>
      </c>
      <c r="U19" s="36">
        <v>1</v>
      </c>
      <c r="V19" s="36">
        <v>1</v>
      </c>
      <c r="W19" s="36">
        <v>0</v>
      </c>
      <c r="X19" s="36">
        <v>0</v>
      </c>
      <c r="Y19" s="31">
        <v>0.8</v>
      </c>
      <c r="Z19" s="32">
        <v>99</v>
      </c>
      <c r="AB19" s="30" t="s">
        <v>22</v>
      </c>
      <c r="AC19" s="36">
        <v>3</v>
      </c>
      <c r="AD19" s="36">
        <v>6</v>
      </c>
      <c r="AE19" s="36">
        <v>3</v>
      </c>
      <c r="AF19" s="36">
        <v>3</v>
      </c>
      <c r="AG19" s="36">
        <v>5</v>
      </c>
      <c r="AH19" s="31">
        <v>4</v>
      </c>
      <c r="AI19" s="32">
        <v>96</v>
      </c>
      <c r="AK19" s="30" t="s">
        <v>22</v>
      </c>
      <c r="AL19" s="36">
        <v>5</v>
      </c>
      <c r="AM19" s="36">
        <v>6</v>
      </c>
      <c r="AN19" s="36">
        <v>4</v>
      </c>
      <c r="AO19" s="36">
        <v>4</v>
      </c>
      <c r="AP19" s="36">
        <v>5</v>
      </c>
      <c r="AQ19" s="31">
        <v>4.8</v>
      </c>
      <c r="AR19" s="32">
        <v>97</v>
      </c>
    </row>
    <row r="20" spans="1:44" x14ac:dyDescent="0.25">
      <c r="A20" s="30" t="s">
        <v>23</v>
      </c>
      <c r="B20" s="36">
        <v>1298</v>
      </c>
      <c r="C20" s="36">
        <v>1389</v>
      </c>
      <c r="D20" s="36">
        <v>1338</v>
      </c>
      <c r="E20" s="36">
        <v>1421</v>
      </c>
      <c r="F20" s="36">
        <v>1480</v>
      </c>
      <c r="G20" s="37">
        <v>1385.2</v>
      </c>
      <c r="H20" s="32">
        <v>47</v>
      </c>
      <c r="J20" s="30" t="s">
        <v>23</v>
      </c>
      <c r="K20" s="36">
        <v>11</v>
      </c>
      <c r="L20" s="36">
        <v>8</v>
      </c>
      <c r="M20" s="36">
        <v>13</v>
      </c>
      <c r="N20" s="36">
        <v>10</v>
      </c>
      <c r="O20" s="36">
        <v>14</v>
      </c>
      <c r="P20" s="31">
        <v>11.2</v>
      </c>
      <c r="Q20" s="32">
        <v>53</v>
      </c>
      <c r="S20" s="30" t="s">
        <v>23</v>
      </c>
      <c r="T20" s="36">
        <v>12</v>
      </c>
      <c r="U20" s="36">
        <v>8</v>
      </c>
      <c r="V20" s="36">
        <v>15</v>
      </c>
      <c r="W20" s="36">
        <v>10</v>
      </c>
      <c r="X20" s="36">
        <v>15</v>
      </c>
      <c r="Y20" s="31">
        <v>12</v>
      </c>
      <c r="Z20" s="32">
        <v>53</v>
      </c>
      <c r="AB20" s="30" t="s">
        <v>23</v>
      </c>
      <c r="AC20" s="36">
        <v>17</v>
      </c>
      <c r="AD20" s="36">
        <v>27</v>
      </c>
      <c r="AE20" s="36">
        <v>27</v>
      </c>
      <c r="AF20" s="36">
        <v>21</v>
      </c>
      <c r="AG20" s="36">
        <v>17</v>
      </c>
      <c r="AH20" s="31">
        <v>21.8</v>
      </c>
      <c r="AI20" s="32">
        <v>60</v>
      </c>
      <c r="AK20" s="30" t="s">
        <v>23</v>
      </c>
      <c r="AL20" s="36">
        <v>20</v>
      </c>
      <c r="AM20" s="36">
        <v>31</v>
      </c>
      <c r="AN20" s="36">
        <v>29</v>
      </c>
      <c r="AO20" s="36">
        <v>24</v>
      </c>
      <c r="AP20" s="36">
        <v>24</v>
      </c>
      <c r="AQ20" s="31">
        <v>25.6</v>
      </c>
      <c r="AR20" s="32">
        <v>65</v>
      </c>
    </row>
    <row r="21" spans="1:44" x14ac:dyDescent="0.25">
      <c r="A21" s="30" t="s">
        <v>24</v>
      </c>
      <c r="B21" s="36">
        <v>383</v>
      </c>
      <c r="C21" s="36">
        <v>426</v>
      </c>
      <c r="D21" s="36">
        <v>417</v>
      </c>
      <c r="E21" s="36">
        <v>415</v>
      </c>
      <c r="F21" s="36">
        <v>401</v>
      </c>
      <c r="G21" s="37">
        <v>408.4</v>
      </c>
      <c r="H21" s="32">
        <v>81</v>
      </c>
      <c r="J21" s="30" t="s">
        <v>24</v>
      </c>
      <c r="K21" s="36">
        <v>5</v>
      </c>
      <c r="L21" s="36">
        <v>2</v>
      </c>
      <c r="M21" s="36">
        <v>6</v>
      </c>
      <c r="N21" s="36">
        <v>2</v>
      </c>
      <c r="O21" s="36">
        <v>6</v>
      </c>
      <c r="P21" s="31">
        <v>4.2</v>
      </c>
      <c r="Q21" s="32">
        <v>78</v>
      </c>
      <c r="S21" s="30" t="s">
        <v>24</v>
      </c>
      <c r="T21" s="36">
        <v>6</v>
      </c>
      <c r="U21" s="36">
        <v>2</v>
      </c>
      <c r="V21" s="36">
        <v>7</v>
      </c>
      <c r="W21" s="36">
        <v>2</v>
      </c>
      <c r="X21" s="36">
        <v>7</v>
      </c>
      <c r="Y21" s="31">
        <v>4.8</v>
      </c>
      <c r="Z21" s="32">
        <v>75</v>
      </c>
      <c r="AB21" s="30" t="s">
        <v>24</v>
      </c>
      <c r="AC21" s="36">
        <v>16</v>
      </c>
      <c r="AD21" s="36">
        <v>13</v>
      </c>
      <c r="AE21" s="36">
        <v>13</v>
      </c>
      <c r="AF21" s="36">
        <v>14</v>
      </c>
      <c r="AG21" s="36">
        <v>11</v>
      </c>
      <c r="AH21" s="31">
        <v>13.4</v>
      </c>
      <c r="AI21" s="32">
        <v>79</v>
      </c>
      <c r="AK21" s="30" t="s">
        <v>24</v>
      </c>
      <c r="AL21" s="36">
        <v>21</v>
      </c>
      <c r="AM21" s="36">
        <v>16</v>
      </c>
      <c r="AN21" s="36">
        <v>18</v>
      </c>
      <c r="AO21" s="36">
        <v>15</v>
      </c>
      <c r="AP21" s="36">
        <v>17</v>
      </c>
      <c r="AQ21" s="31">
        <v>17.399999999999999</v>
      </c>
      <c r="AR21" s="32">
        <v>79</v>
      </c>
    </row>
    <row r="22" spans="1:44" x14ac:dyDescent="0.25">
      <c r="A22" s="30" t="s">
        <v>25</v>
      </c>
      <c r="B22" s="36">
        <v>4439</v>
      </c>
      <c r="C22" s="36">
        <v>4716</v>
      </c>
      <c r="D22" s="36">
        <v>4593</v>
      </c>
      <c r="E22" s="36">
        <v>4802</v>
      </c>
      <c r="F22" s="36">
        <v>4843</v>
      </c>
      <c r="G22" s="37">
        <v>4678.6000000000004</v>
      </c>
      <c r="H22" s="32">
        <v>15</v>
      </c>
      <c r="J22" s="30" t="s">
        <v>25</v>
      </c>
      <c r="K22" s="36">
        <v>24</v>
      </c>
      <c r="L22" s="36">
        <v>35</v>
      </c>
      <c r="M22" s="36">
        <v>31</v>
      </c>
      <c r="N22" s="36">
        <v>25</v>
      </c>
      <c r="O22" s="36">
        <v>26</v>
      </c>
      <c r="P22" s="31">
        <v>28.2</v>
      </c>
      <c r="Q22" s="32">
        <v>16</v>
      </c>
      <c r="S22" s="30" t="s">
        <v>25</v>
      </c>
      <c r="T22" s="36">
        <v>27</v>
      </c>
      <c r="U22" s="36">
        <v>39</v>
      </c>
      <c r="V22" s="36">
        <v>31</v>
      </c>
      <c r="W22" s="36">
        <v>27</v>
      </c>
      <c r="X22" s="36">
        <v>26</v>
      </c>
      <c r="Y22" s="31">
        <v>30</v>
      </c>
      <c r="Z22" s="32">
        <v>13</v>
      </c>
      <c r="AB22" s="30" t="s">
        <v>25</v>
      </c>
      <c r="AC22" s="36">
        <v>49</v>
      </c>
      <c r="AD22" s="36">
        <v>52</v>
      </c>
      <c r="AE22" s="36">
        <v>50</v>
      </c>
      <c r="AF22" s="36">
        <v>59</v>
      </c>
      <c r="AG22" s="36">
        <v>57</v>
      </c>
      <c r="AH22" s="31">
        <v>53.4</v>
      </c>
      <c r="AI22" s="32">
        <v>25</v>
      </c>
      <c r="AK22" s="30" t="s">
        <v>25</v>
      </c>
      <c r="AL22" s="36">
        <v>63</v>
      </c>
      <c r="AM22" s="36">
        <v>56</v>
      </c>
      <c r="AN22" s="36">
        <v>59</v>
      </c>
      <c r="AO22" s="36">
        <v>68</v>
      </c>
      <c r="AP22" s="36">
        <v>78</v>
      </c>
      <c r="AQ22" s="31">
        <v>64.8</v>
      </c>
      <c r="AR22" s="32">
        <v>26</v>
      </c>
    </row>
    <row r="23" spans="1:44" x14ac:dyDescent="0.25">
      <c r="A23" s="30" t="s">
        <v>26</v>
      </c>
      <c r="B23" s="36">
        <v>1411</v>
      </c>
      <c r="C23" s="36">
        <v>1697</v>
      </c>
      <c r="D23" s="36">
        <v>1702</v>
      </c>
      <c r="E23" s="36">
        <v>1762</v>
      </c>
      <c r="F23" s="36">
        <v>1724</v>
      </c>
      <c r="G23" s="37">
        <v>1659.2</v>
      </c>
      <c r="H23" s="32">
        <v>39</v>
      </c>
      <c r="J23" s="30" t="s">
        <v>26</v>
      </c>
      <c r="K23" s="36">
        <v>11</v>
      </c>
      <c r="L23" s="36">
        <v>19</v>
      </c>
      <c r="M23" s="36">
        <v>11</v>
      </c>
      <c r="N23" s="36">
        <v>18</v>
      </c>
      <c r="O23" s="36">
        <v>17</v>
      </c>
      <c r="P23" s="31">
        <v>15.2</v>
      </c>
      <c r="Q23" s="32">
        <v>36</v>
      </c>
      <c r="S23" s="30" t="s">
        <v>26</v>
      </c>
      <c r="T23" s="36">
        <v>12</v>
      </c>
      <c r="U23" s="36">
        <v>20</v>
      </c>
      <c r="V23" s="36">
        <v>11</v>
      </c>
      <c r="W23" s="36">
        <v>19</v>
      </c>
      <c r="X23" s="36">
        <v>17</v>
      </c>
      <c r="Y23" s="31">
        <v>15.8</v>
      </c>
      <c r="Z23" s="32">
        <v>38</v>
      </c>
      <c r="AB23" s="30" t="s">
        <v>26</v>
      </c>
      <c r="AC23" s="36">
        <v>27</v>
      </c>
      <c r="AD23" s="36">
        <v>36</v>
      </c>
      <c r="AE23" s="36">
        <v>35</v>
      </c>
      <c r="AF23" s="36">
        <v>35</v>
      </c>
      <c r="AG23" s="36">
        <v>40</v>
      </c>
      <c r="AH23" s="31">
        <v>34.6</v>
      </c>
      <c r="AI23" s="32">
        <v>45</v>
      </c>
      <c r="AK23" s="30" t="s">
        <v>26</v>
      </c>
      <c r="AL23" s="36">
        <v>35</v>
      </c>
      <c r="AM23" s="36">
        <v>56</v>
      </c>
      <c r="AN23" s="36">
        <v>45</v>
      </c>
      <c r="AO23" s="36">
        <v>56</v>
      </c>
      <c r="AP23" s="36">
        <v>47</v>
      </c>
      <c r="AQ23" s="31">
        <v>47.8</v>
      </c>
      <c r="AR23" s="32">
        <v>39</v>
      </c>
    </row>
    <row r="24" spans="1:44" x14ac:dyDescent="0.25">
      <c r="A24" s="30" t="s">
        <v>27</v>
      </c>
      <c r="B24" s="36">
        <v>463</v>
      </c>
      <c r="C24" s="36">
        <v>574</v>
      </c>
      <c r="D24" s="36">
        <v>559</v>
      </c>
      <c r="E24" s="36">
        <v>537</v>
      </c>
      <c r="F24" s="36">
        <v>554</v>
      </c>
      <c r="G24" s="37">
        <v>537.4</v>
      </c>
      <c r="H24" s="32">
        <v>75</v>
      </c>
      <c r="J24" s="30" t="s">
        <v>27</v>
      </c>
      <c r="K24" s="36">
        <v>4</v>
      </c>
      <c r="L24" s="36">
        <v>4</v>
      </c>
      <c r="M24" s="36">
        <v>6</v>
      </c>
      <c r="N24" s="36">
        <v>5</v>
      </c>
      <c r="O24" s="36">
        <v>4</v>
      </c>
      <c r="P24" s="31">
        <v>4.5999999999999996</v>
      </c>
      <c r="Q24" s="32">
        <v>74</v>
      </c>
      <c r="S24" s="30" t="s">
        <v>27</v>
      </c>
      <c r="T24" s="36">
        <v>5</v>
      </c>
      <c r="U24" s="36">
        <v>4</v>
      </c>
      <c r="V24" s="36">
        <v>6</v>
      </c>
      <c r="W24" s="36">
        <v>5</v>
      </c>
      <c r="X24" s="36">
        <v>4</v>
      </c>
      <c r="Y24" s="31">
        <v>4.8</v>
      </c>
      <c r="Z24" s="32">
        <v>75</v>
      </c>
      <c r="AB24" s="30" t="s">
        <v>27</v>
      </c>
      <c r="AC24" s="36">
        <v>12</v>
      </c>
      <c r="AD24" s="36">
        <v>16</v>
      </c>
      <c r="AE24" s="36">
        <v>21</v>
      </c>
      <c r="AF24" s="36">
        <v>21</v>
      </c>
      <c r="AG24" s="36">
        <v>18</v>
      </c>
      <c r="AH24" s="31">
        <v>17.600000000000001</v>
      </c>
      <c r="AI24" s="32">
        <v>72</v>
      </c>
      <c r="AK24" s="30" t="s">
        <v>27</v>
      </c>
      <c r="AL24" s="36">
        <v>17</v>
      </c>
      <c r="AM24" s="36">
        <v>20</v>
      </c>
      <c r="AN24" s="36">
        <v>25</v>
      </c>
      <c r="AO24" s="36">
        <v>32</v>
      </c>
      <c r="AP24" s="36">
        <v>20</v>
      </c>
      <c r="AQ24" s="31">
        <v>22.8</v>
      </c>
      <c r="AR24" s="32">
        <v>70</v>
      </c>
    </row>
    <row r="25" spans="1:44" x14ac:dyDescent="0.25">
      <c r="A25" s="30" t="s">
        <v>28</v>
      </c>
      <c r="B25" s="36">
        <v>231</v>
      </c>
      <c r="C25" s="36">
        <v>220</v>
      </c>
      <c r="D25" s="36">
        <v>225</v>
      </c>
      <c r="E25" s="36">
        <v>217</v>
      </c>
      <c r="F25" s="36">
        <v>200</v>
      </c>
      <c r="G25" s="37">
        <v>218.6</v>
      </c>
      <c r="H25" s="32">
        <v>93</v>
      </c>
      <c r="J25" s="30" t="s">
        <v>28</v>
      </c>
      <c r="K25" s="36">
        <v>2</v>
      </c>
      <c r="L25" s="36">
        <v>0</v>
      </c>
      <c r="M25" s="36">
        <v>3</v>
      </c>
      <c r="N25" s="36">
        <v>1</v>
      </c>
      <c r="O25" s="36">
        <v>1</v>
      </c>
      <c r="P25" s="31">
        <v>1.4</v>
      </c>
      <c r="Q25" s="32">
        <v>95</v>
      </c>
      <c r="S25" s="30" t="s">
        <v>28</v>
      </c>
      <c r="T25" s="36">
        <v>2</v>
      </c>
      <c r="U25" s="36">
        <v>0</v>
      </c>
      <c r="V25" s="36">
        <v>3</v>
      </c>
      <c r="W25" s="36">
        <v>2</v>
      </c>
      <c r="X25" s="36">
        <v>1</v>
      </c>
      <c r="Y25" s="31">
        <v>1.6</v>
      </c>
      <c r="Z25" s="32">
        <v>96</v>
      </c>
      <c r="AB25" s="30" t="s">
        <v>28</v>
      </c>
      <c r="AC25" s="36">
        <v>0</v>
      </c>
      <c r="AD25" s="36">
        <v>2</v>
      </c>
      <c r="AE25" s="36">
        <v>4</v>
      </c>
      <c r="AF25" s="36">
        <v>7</v>
      </c>
      <c r="AG25" s="36">
        <v>5</v>
      </c>
      <c r="AH25" s="31">
        <v>3.6</v>
      </c>
      <c r="AI25" s="32">
        <v>98</v>
      </c>
      <c r="AK25" s="30" t="s">
        <v>28</v>
      </c>
      <c r="AL25" s="36">
        <v>0</v>
      </c>
      <c r="AM25" s="36">
        <v>2</v>
      </c>
      <c r="AN25" s="36">
        <v>6</v>
      </c>
      <c r="AO25" s="36">
        <v>7</v>
      </c>
      <c r="AP25" s="36">
        <v>6</v>
      </c>
      <c r="AQ25" s="31">
        <v>4.2</v>
      </c>
      <c r="AR25" s="32">
        <v>98</v>
      </c>
    </row>
    <row r="26" spans="1:44" x14ac:dyDescent="0.25">
      <c r="A26" s="30" t="s">
        <v>29</v>
      </c>
      <c r="B26" s="36">
        <v>202</v>
      </c>
      <c r="C26" s="36">
        <v>248</v>
      </c>
      <c r="D26" s="36">
        <v>248</v>
      </c>
      <c r="E26" s="36">
        <v>249</v>
      </c>
      <c r="F26" s="36">
        <v>217</v>
      </c>
      <c r="G26" s="37">
        <v>232.8</v>
      </c>
      <c r="H26" s="32">
        <v>89</v>
      </c>
      <c r="J26" s="30" t="s">
        <v>29</v>
      </c>
      <c r="K26" s="36">
        <v>1</v>
      </c>
      <c r="L26" s="36">
        <v>3</v>
      </c>
      <c r="M26" s="36">
        <v>0</v>
      </c>
      <c r="N26" s="36">
        <v>2</v>
      </c>
      <c r="O26" s="36">
        <v>4</v>
      </c>
      <c r="P26" s="31">
        <v>2</v>
      </c>
      <c r="Q26" s="32">
        <v>93</v>
      </c>
      <c r="S26" s="30" t="s">
        <v>29</v>
      </c>
      <c r="T26" s="36">
        <v>1</v>
      </c>
      <c r="U26" s="36">
        <v>3</v>
      </c>
      <c r="V26" s="36">
        <v>0</v>
      </c>
      <c r="W26" s="36">
        <v>2</v>
      </c>
      <c r="X26" s="36">
        <v>5</v>
      </c>
      <c r="Y26" s="31">
        <v>2.2000000000000002</v>
      </c>
      <c r="Z26" s="32">
        <v>93</v>
      </c>
      <c r="AB26" s="30" t="s">
        <v>29</v>
      </c>
      <c r="AC26" s="36">
        <v>7</v>
      </c>
      <c r="AD26" s="36">
        <v>9</v>
      </c>
      <c r="AE26" s="36">
        <v>12</v>
      </c>
      <c r="AF26" s="36">
        <v>6</v>
      </c>
      <c r="AG26" s="36">
        <v>3</v>
      </c>
      <c r="AH26" s="31">
        <v>7.4</v>
      </c>
      <c r="AI26" s="32">
        <v>89</v>
      </c>
      <c r="AK26" s="30" t="s">
        <v>29</v>
      </c>
      <c r="AL26" s="36">
        <v>8</v>
      </c>
      <c r="AM26" s="36">
        <v>10</v>
      </c>
      <c r="AN26" s="36">
        <v>14</v>
      </c>
      <c r="AO26" s="36">
        <v>8</v>
      </c>
      <c r="AP26" s="36">
        <v>5</v>
      </c>
      <c r="AQ26" s="31">
        <v>9</v>
      </c>
      <c r="AR26" s="32">
        <v>90</v>
      </c>
    </row>
    <row r="27" spans="1:44" x14ac:dyDescent="0.25">
      <c r="A27" s="30" t="s">
        <v>30</v>
      </c>
      <c r="B27" s="36">
        <v>2774</v>
      </c>
      <c r="C27" s="36">
        <v>2864</v>
      </c>
      <c r="D27" s="36">
        <v>2918</v>
      </c>
      <c r="E27" s="36">
        <v>2506</v>
      </c>
      <c r="F27" s="36">
        <v>2677</v>
      </c>
      <c r="G27" s="37">
        <v>2747.8</v>
      </c>
      <c r="H27" s="32">
        <v>27</v>
      </c>
      <c r="J27" s="30" t="s">
        <v>30</v>
      </c>
      <c r="K27" s="36">
        <v>19</v>
      </c>
      <c r="L27" s="36">
        <v>17</v>
      </c>
      <c r="M27" s="36">
        <v>21</v>
      </c>
      <c r="N27" s="36">
        <v>23</v>
      </c>
      <c r="O27" s="36">
        <v>15</v>
      </c>
      <c r="P27" s="31">
        <v>19</v>
      </c>
      <c r="Q27" s="32">
        <v>29</v>
      </c>
      <c r="S27" s="30" t="s">
        <v>30</v>
      </c>
      <c r="T27" s="36">
        <v>20</v>
      </c>
      <c r="U27" s="36">
        <v>17</v>
      </c>
      <c r="V27" s="36">
        <v>22</v>
      </c>
      <c r="W27" s="36">
        <v>23</v>
      </c>
      <c r="X27" s="36">
        <v>16</v>
      </c>
      <c r="Y27" s="31">
        <v>19.600000000000001</v>
      </c>
      <c r="Z27" s="32">
        <v>30</v>
      </c>
      <c r="AB27" s="30" t="s">
        <v>30</v>
      </c>
      <c r="AC27" s="36">
        <v>42</v>
      </c>
      <c r="AD27" s="36">
        <v>39</v>
      </c>
      <c r="AE27" s="36">
        <v>44</v>
      </c>
      <c r="AF27" s="36">
        <v>45</v>
      </c>
      <c r="AG27" s="36">
        <v>35</v>
      </c>
      <c r="AH27" s="31">
        <v>41</v>
      </c>
      <c r="AI27" s="32">
        <v>32</v>
      </c>
      <c r="AK27" s="30" t="s">
        <v>30</v>
      </c>
      <c r="AL27" s="36">
        <v>56</v>
      </c>
      <c r="AM27" s="36">
        <v>56</v>
      </c>
      <c r="AN27" s="36">
        <v>53</v>
      </c>
      <c r="AO27" s="36">
        <v>67</v>
      </c>
      <c r="AP27" s="36">
        <v>48</v>
      </c>
      <c r="AQ27" s="31">
        <v>56</v>
      </c>
      <c r="AR27" s="32">
        <v>29</v>
      </c>
    </row>
    <row r="28" spans="1:44" x14ac:dyDescent="0.25">
      <c r="A28" s="30" t="s">
        <v>31</v>
      </c>
      <c r="B28" s="36">
        <v>1724</v>
      </c>
      <c r="C28" s="36">
        <v>1824</v>
      </c>
      <c r="D28" s="36">
        <v>1666</v>
      </c>
      <c r="E28" s="36">
        <v>1842</v>
      </c>
      <c r="F28" s="36">
        <v>1770</v>
      </c>
      <c r="G28" s="37">
        <v>1765.2</v>
      </c>
      <c r="H28" s="32">
        <v>37</v>
      </c>
      <c r="J28" s="30" t="s">
        <v>31</v>
      </c>
      <c r="K28" s="36">
        <v>17</v>
      </c>
      <c r="L28" s="36">
        <v>23</v>
      </c>
      <c r="M28" s="36">
        <v>20</v>
      </c>
      <c r="N28" s="36">
        <v>16</v>
      </c>
      <c r="O28" s="36">
        <v>20</v>
      </c>
      <c r="P28" s="31">
        <v>19.2</v>
      </c>
      <c r="Q28" s="32">
        <v>27</v>
      </c>
      <c r="S28" s="30" t="s">
        <v>31</v>
      </c>
      <c r="T28" s="36">
        <v>20</v>
      </c>
      <c r="U28" s="36">
        <v>25</v>
      </c>
      <c r="V28" s="36">
        <v>26</v>
      </c>
      <c r="W28" s="36">
        <v>17</v>
      </c>
      <c r="X28" s="36">
        <v>22</v>
      </c>
      <c r="Y28" s="31">
        <v>22</v>
      </c>
      <c r="Z28" s="32">
        <v>27</v>
      </c>
      <c r="AB28" s="30" t="s">
        <v>31</v>
      </c>
      <c r="AC28" s="36">
        <v>47</v>
      </c>
      <c r="AD28" s="36">
        <v>54</v>
      </c>
      <c r="AE28" s="36">
        <v>76</v>
      </c>
      <c r="AF28" s="36">
        <v>56</v>
      </c>
      <c r="AG28" s="36">
        <v>59</v>
      </c>
      <c r="AH28" s="31">
        <v>58.4</v>
      </c>
      <c r="AI28" s="32">
        <v>21</v>
      </c>
      <c r="AK28" s="30" t="s">
        <v>31</v>
      </c>
      <c r="AL28" s="36">
        <v>72</v>
      </c>
      <c r="AM28" s="36">
        <v>79</v>
      </c>
      <c r="AN28" s="36">
        <v>104</v>
      </c>
      <c r="AO28" s="36">
        <v>74</v>
      </c>
      <c r="AP28" s="36">
        <v>101</v>
      </c>
      <c r="AQ28" s="31">
        <v>86</v>
      </c>
      <c r="AR28" s="32">
        <v>18</v>
      </c>
    </row>
    <row r="29" spans="1:44" x14ac:dyDescent="0.25">
      <c r="A29" s="30" t="s">
        <v>32</v>
      </c>
      <c r="B29" s="36">
        <v>2193</v>
      </c>
      <c r="C29" s="36">
        <v>2362</v>
      </c>
      <c r="D29" s="36">
        <v>2255</v>
      </c>
      <c r="E29" s="36">
        <v>2388</v>
      </c>
      <c r="F29" s="36">
        <v>2462</v>
      </c>
      <c r="G29" s="37">
        <v>2332</v>
      </c>
      <c r="H29" s="32">
        <v>31</v>
      </c>
      <c r="J29" s="30" t="s">
        <v>32</v>
      </c>
      <c r="K29" s="36">
        <v>11</v>
      </c>
      <c r="L29" s="36">
        <v>14</v>
      </c>
      <c r="M29" s="36">
        <v>19</v>
      </c>
      <c r="N29" s="36">
        <v>10</v>
      </c>
      <c r="O29" s="36">
        <v>12</v>
      </c>
      <c r="P29" s="31">
        <v>13.2</v>
      </c>
      <c r="Q29" s="32">
        <v>44</v>
      </c>
      <c r="S29" s="30" t="s">
        <v>32</v>
      </c>
      <c r="T29" s="36">
        <v>11</v>
      </c>
      <c r="U29" s="36">
        <v>14</v>
      </c>
      <c r="V29" s="36">
        <v>19</v>
      </c>
      <c r="W29" s="36">
        <v>13</v>
      </c>
      <c r="X29" s="36">
        <v>13</v>
      </c>
      <c r="Y29" s="31">
        <v>14</v>
      </c>
      <c r="Z29" s="32">
        <v>45</v>
      </c>
      <c r="AB29" s="30" t="s">
        <v>32</v>
      </c>
      <c r="AC29" s="36">
        <v>44</v>
      </c>
      <c r="AD29" s="36">
        <v>48</v>
      </c>
      <c r="AE29" s="36">
        <v>52</v>
      </c>
      <c r="AF29" s="36">
        <v>43</v>
      </c>
      <c r="AG29" s="36">
        <v>45</v>
      </c>
      <c r="AH29" s="31">
        <v>46.4</v>
      </c>
      <c r="AI29" s="32">
        <v>28</v>
      </c>
      <c r="AK29" s="30" t="s">
        <v>32</v>
      </c>
      <c r="AL29" s="36">
        <v>51</v>
      </c>
      <c r="AM29" s="36">
        <v>67</v>
      </c>
      <c r="AN29" s="36">
        <v>62</v>
      </c>
      <c r="AO29" s="36">
        <v>50</v>
      </c>
      <c r="AP29" s="36">
        <v>53</v>
      </c>
      <c r="AQ29" s="31">
        <v>56.6</v>
      </c>
      <c r="AR29" s="32">
        <v>28</v>
      </c>
    </row>
    <row r="30" spans="1:44" x14ac:dyDescent="0.25">
      <c r="A30" s="30" t="s">
        <v>33</v>
      </c>
      <c r="B30" s="36">
        <v>8344</v>
      </c>
      <c r="C30" s="36">
        <v>9861</v>
      </c>
      <c r="D30" s="36">
        <v>8528</v>
      </c>
      <c r="E30" s="36">
        <v>8724</v>
      </c>
      <c r="F30" s="36">
        <v>7443</v>
      </c>
      <c r="G30" s="37">
        <v>8580</v>
      </c>
      <c r="H30" s="32">
        <v>6</v>
      </c>
      <c r="J30" s="30" t="s">
        <v>33</v>
      </c>
      <c r="K30" s="36">
        <v>50</v>
      </c>
      <c r="L30" s="36">
        <v>61</v>
      </c>
      <c r="M30" s="36">
        <v>70</v>
      </c>
      <c r="N30" s="36">
        <v>53</v>
      </c>
      <c r="O30" s="36">
        <v>59</v>
      </c>
      <c r="P30" s="31">
        <v>58.6</v>
      </c>
      <c r="Q30" s="32">
        <v>4</v>
      </c>
      <c r="S30" s="30" t="s">
        <v>33</v>
      </c>
      <c r="T30" s="36">
        <v>58</v>
      </c>
      <c r="U30" s="36">
        <v>66</v>
      </c>
      <c r="V30" s="36">
        <v>75</v>
      </c>
      <c r="W30" s="36">
        <v>65</v>
      </c>
      <c r="X30" s="36">
        <v>60</v>
      </c>
      <c r="Y30" s="31">
        <v>64.8</v>
      </c>
      <c r="Z30" s="32">
        <v>4</v>
      </c>
      <c r="AB30" s="30" t="s">
        <v>33</v>
      </c>
      <c r="AC30" s="36">
        <v>185</v>
      </c>
      <c r="AD30" s="36">
        <v>192</v>
      </c>
      <c r="AE30" s="36">
        <v>189</v>
      </c>
      <c r="AF30" s="36">
        <v>181</v>
      </c>
      <c r="AG30" s="36">
        <v>150</v>
      </c>
      <c r="AH30" s="31">
        <v>179.4</v>
      </c>
      <c r="AI30" s="32">
        <v>2</v>
      </c>
      <c r="AK30" s="30" t="s">
        <v>33</v>
      </c>
      <c r="AL30" s="36">
        <v>217</v>
      </c>
      <c r="AM30" s="36">
        <v>228</v>
      </c>
      <c r="AN30" s="36">
        <v>238</v>
      </c>
      <c r="AO30" s="36">
        <v>223</v>
      </c>
      <c r="AP30" s="36">
        <v>173</v>
      </c>
      <c r="AQ30" s="31">
        <v>215.8</v>
      </c>
      <c r="AR30" s="32">
        <v>3</v>
      </c>
    </row>
    <row r="31" spans="1:44" x14ac:dyDescent="0.25">
      <c r="A31" s="30" t="s">
        <v>34</v>
      </c>
      <c r="B31" s="36">
        <v>346</v>
      </c>
      <c r="C31" s="36">
        <v>411</v>
      </c>
      <c r="D31" s="36">
        <v>482</v>
      </c>
      <c r="E31" s="36">
        <v>438</v>
      </c>
      <c r="F31" s="36">
        <v>362</v>
      </c>
      <c r="G31" s="37">
        <v>407.8</v>
      </c>
      <c r="H31" s="32">
        <v>82</v>
      </c>
      <c r="J31" s="30" t="s">
        <v>34</v>
      </c>
      <c r="K31" s="36">
        <v>4</v>
      </c>
      <c r="L31" s="36">
        <v>6</v>
      </c>
      <c r="M31" s="36">
        <v>6</v>
      </c>
      <c r="N31" s="36">
        <v>0</v>
      </c>
      <c r="O31" s="36">
        <v>2</v>
      </c>
      <c r="P31" s="31">
        <v>3.6</v>
      </c>
      <c r="Q31" s="32">
        <v>82</v>
      </c>
      <c r="S31" s="30" t="s">
        <v>34</v>
      </c>
      <c r="T31" s="36">
        <v>4</v>
      </c>
      <c r="U31" s="36">
        <v>6</v>
      </c>
      <c r="V31" s="36">
        <v>7</v>
      </c>
      <c r="W31" s="36">
        <v>0</v>
      </c>
      <c r="X31" s="36">
        <v>2</v>
      </c>
      <c r="Y31" s="31">
        <v>3.8</v>
      </c>
      <c r="Z31" s="32">
        <v>80</v>
      </c>
      <c r="AB31" s="30" t="s">
        <v>34</v>
      </c>
      <c r="AC31" s="36">
        <v>12</v>
      </c>
      <c r="AD31" s="36">
        <v>22</v>
      </c>
      <c r="AE31" s="36">
        <v>21</v>
      </c>
      <c r="AF31" s="36">
        <v>24</v>
      </c>
      <c r="AG31" s="36">
        <v>19</v>
      </c>
      <c r="AH31" s="31">
        <v>19.600000000000001</v>
      </c>
      <c r="AI31" s="32">
        <v>67</v>
      </c>
      <c r="AK31" s="30" t="s">
        <v>34</v>
      </c>
      <c r="AL31" s="36">
        <v>13</v>
      </c>
      <c r="AM31" s="36">
        <v>28</v>
      </c>
      <c r="AN31" s="36">
        <v>30</v>
      </c>
      <c r="AO31" s="36">
        <v>29</v>
      </c>
      <c r="AP31" s="36">
        <v>22</v>
      </c>
      <c r="AQ31" s="31">
        <v>24.4</v>
      </c>
      <c r="AR31" s="32">
        <v>67</v>
      </c>
    </row>
    <row r="32" spans="1:44" x14ac:dyDescent="0.25">
      <c r="A32" s="30" t="s">
        <v>35</v>
      </c>
      <c r="B32" s="36">
        <v>805</v>
      </c>
      <c r="C32" s="36">
        <v>930</v>
      </c>
      <c r="D32" s="36">
        <v>876</v>
      </c>
      <c r="E32" s="36">
        <v>909</v>
      </c>
      <c r="F32" s="36">
        <v>871</v>
      </c>
      <c r="G32" s="37">
        <v>878.2</v>
      </c>
      <c r="H32" s="32">
        <v>64</v>
      </c>
      <c r="J32" s="30" t="s">
        <v>35</v>
      </c>
      <c r="K32" s="36">
        <v>1</v>
      </c>
      <c r="L32" s="36">
        <v>7</v>
      </c>
      <c r="M32" s="36">
        <v>7</v>
      </c>
      <c r="N32" s="36">
        <v>4</v>
      </c>
      <c r="O32" s="36">
        <v>6</v>
      </c>
      <c r="P32" s="31">
        <v>5</v>
      </c>
      <c r="Q32" s="32">
        <v>72</v>
      </c>
      <c r="S32" s="30" t="s">
        <v>35</v>
      </c>
      <c r="T32" s="36">
        <v>1</v>
      </c>
      <c r="U32" s="36">
        <v>7</v>
      </c>
      <c r="V32" s="36">
        <v>7</v>
      </c>
      <c r="W32" s="36">
        <v>6</v>
      </c>
      <c r="X32" s="36">
        <v>7</v>
      </c>
      <c r="Y32" s="31">
        <v>5.6</v>
      </c>
      <c r="Z32" s="32">
        <v>72</v>
      </c>
      <c r="AB32" s="30" t="s">
        <v>35</v>
      </c>
      <c r="AC32" s="36">
        <v>18</v>
      </c>
      <c r="AD32" s="36">
        <v>25</v>
      </c>
      <c r="AE32" s="36">
        <v>21</v>
      </c>
      <c r="AF32" s="36">
        <v>14</v>
      </c>
      <c r="AG32" s="36">
        <v>20</v>
      </c>
      <c r="AH32" s="31">
        <v>19.600000000000001</v>
      </c>
      <c r="AI32" s="32">
        <v>67</v>
      </c>
      <c r="AK32" s="30" t="s">
        <v>35</v>
      </c>
      <c r="AL32" s="36">
        <v>18</v>
      </c>
      <c r="AM32" s="36">
        <v>32</v>
      </c>
      <c r="AN32" s="36">
        <v>25</v>
      </c>
      <c r="AO32" s="36">
        <v>17</v>
      </c>
      <c r="AP32" s="36">
        <v>27</v>
      </c>
      <c r="AQ32" s="31">
        <v>23.8</v>
      </c>
      <c r="AR32" s="32">
        <v>68</v>
      </c>
    </row>
    <row r="33" spans="1:44" x14ac:dyDescent="0.25">
      <c r="A33" s="30" t="s">
        <v>36</v>
      </c>
      <c r="B33" s="36">
        <v>3584</v>
      </c>
      <c r="C33" s="36">
        <v>3841</v>
      </c>
      <c r="D33" s="36">
        <v>3834</v>
      </c>
      <c r="E33" s="36">
        <v>3958</v>
      </c>
      <c r="F33" s="36">
        <v>3916</v>
      </c>
      <c r="G33" s="37">
        <v>3826.6</v>
      </c>
      <c r="H33" s="32">
        <v>19</v>
      </c>
      <c r="J33" s="30" t="s">
        <v>36</v>
      </c>
      <c r="K33" s="36">
        <v>33</v>
      </c>
      <c r="L33" s="36">
        <v>38</v>
      </c>
      <c r="M33" s="36">
        <v>29</v>
      </c>
      <c r="N33" s="36">
        <v>31</v>
      </c>
      <c r="O33" s="36">
        <v>28</v>
      </c>
      <c r="P33" s="31">
        <v>31.8</v>
      </c>
      <c r="Q33" s="32">
        <v>10</v>
      </c>
      <c r="S33" s="30" t="s">
        <v>36</v>
      </c>
      <c r="T33" s="36">
        <v>37</v>
      </c>
      <c r="U33" s="36">
        <v>40</v>
      </c>
      <c r="V33" s="36">
        <v>32</v>
      </c>
      <c r="W33" s="36">
        <v>34</v>
      </c>
      <c r="X33" s="36">
        <v>31</v>
      </c>
      <c r="Y33" s="31">
        <v>34.799999999999997</v>
      </c>
      <c r="Z33" s="32">
        <v>9</v>
      </c>
      <c r="AB33" s="30" t="s">
        <v>36</v>
      </c>
      <c r="AC33" s="36">
        <v>80</v>
      </c>
      <c r="AD33" s="36">
        <v>95</v>
      </c>
      <c r="AE33" s="36">
        <v>90</v>
      </c>
      <c r="AF33" s="36">
        <v>115</v>
      </c>
      <c r="AG33" s="36">
        <v>99</v>
      </c>
      <c r="AH33" s="31">
        <v>95.8</v>
      </c>
      <c r="AI33" s="32">
        <v>9</v>
      </c>
      <c r="AK33" s="30" t="s">
        <v>36</v>
      </c>
      <c r="AL33" s="36">
        <v>103</v>
      </c>
      <c r="AM33" s="36">
        <v>114</v>
      </c>
      <c r="AN33" s="36">
        <v>103</v>
      </c>
      <c r="AO33" s="36">
        <v>135</v>
      </c>
      <c r="AP33" s="36">
        <v>124</v>
      </c>
      <c r="AQ33" s="31">
        <v>115.8</v>
      </c>
      <c r="AR33" s="32">
        <v>9</v>
      </c>
    </row>
    <row r="34" spans="1:44" x14ac:dyDescent="0.25">
      <c r="A34" s="30" t="s">
        <v>37</v>
      </c>
      <c r="B34" s="36">
        <v>800</v>
      </c>
      <c r="C34" s="36">
        <v>966</v>
      </c>
      <c r="D34" s="36">
        <v>900</v>
      </c>
      <c r="E34" s="36">
        <v>891</v>
      </c>
      <c r="F34" s="36">
        <v>956</v>
      </c>
      <c r="G34" s="37">
        <v>902.6</v>
      </c>
      <c r="H34" s="32">
        <v>63</v>
      </c>
      <c r="J34" s="30" t="s">
        <v>37</v>
      </c>
      <c r="K34" s="36">
        <v>3</v>
      </c>
      <c r="L34" s="36">
        <v>5</v>
      </c>
      <c r="M34" s="36">
        <v>9</v>
      </c>
      <c r="N34" s="36">
        <v>5</v>
      </c>
      <c r="O34" s="36">
        <v>9</v>
      </c>
      <c r="P34" s="31">
        <v>6.2</v>
      </c>
      <c r="Q34" s="32">
        <v>70</v>
      </c>
      <c r="S34" s="30" t="s">
        <v>37</v>
      </c>
      <c r="T34" s="36">
        <v>3</v>
      </c>
      <c r="U34" s="36">
        <v>5</v>
      </c>
      <c r="V34" s="36">
        <v>10</v>
      </c>
      <c r="W34" s="36">
        <v>5</v>
      </c>
      <c r="X34" s="36">
        <v>10</v>
      </c>
      <c r="Y34" s="31">
        <v>6.6</v>
      </c>
      <c r="Z34" s="32">
        <v>69</v>
      </c>
      <c r="AB34" s="30" t="s">
        <v>37</v>
      </c>
      <c r="AC34" s="36">
        <v>18</v>
      </c>
      <c r="AD34" s="36">
        <v>22</v>
      </c>
      <c r="AE34" s="36">
        <v>21</v>
      </c>
      <c r="AF34" s="36">
        <v>18</v>
      </c>
      <c r="AG34" s="36">
        <v>25</v>
      </c>
      <c r="AH34" s="31">
        <v>20.8</v>
      </c>
      <c r="AI34" s="32">
        <v>64</v>
      </c>
      <c r="AK34" s="30" t="s">
        <v>37</v>
      </c>
      <c r="AL34" s="36">
        <v>24</v>
      </c>
      <c r="AM34" s="36">
        <v>28</v>
      </c>
      <c r="AN34" s="36">
        <v>24</v>
      </c>
      <c r="AO34" s="36">
        <v>22</v>
      </c>
      <c r="AP34" s="36">
        <v>33</v>
      </c>
      <c r="AQ34" s="31">
        <v>26.2</v>
      </c>
      <c r="AR34" s="32">
        <v>63</v>
      </c>
    </row>
    <row r="35" spans="1:44" x14ac:dyDescent="0.25">
      <c r="A35" s="30" t="s">
        <v>38</v>
      </c>
      <c r="B35" s="36">
        <v>1606</v>
      </c>
      <c r="C35" s="36">
        <v>1732</v>
      </c>
      <c r="D35" s="36">
        <v>1692</v>
      </c>
      <c r="E35" s="36">
        <v>1755</v>
      </c>
      <c r="F35" s="36">
        <v>1778</v>
      </c>
      <c r="G35" s="37">
        <v>1712.6</v>
      </c>
      <c r="H35" s="32">
        <v>38</v>
      </c>
      <c r="J35" s="30" t="s">
        <v>38</v>
      </c>
      <c r="K35" s="36">
        <v>17</v>
      </c>
      <c r="L35" s="36">
        <v>23</v>
      </c>
      <c r="M35" s="36">
        <v>21</v>
      </c>
      <c r="N35" s="36">
        <v>20</v>
      </c>
      <c r="O35" s="36">
        <v>19</v>
      </c>
      <c r="P35" s="31">
        <v>20</v>
      </c>
      <c r="Q35" s="32">
        <v>26</v>
      </c>
      <c r="S35" s="30" t="s">
        <v>38</v>
      </c>
      <c r="T35" s="36">
        <v>17</v>
      </c>
      <c r="U35" s="36">
        <v>30</v>
      </c>
      <c r="V35" s="36">
        <v>22</v>
      </c>
      <c r="W35" s="36">
        <v>21</v>
      </c>
      <c r="X35" s="36">
        <v>20</v>
      </c>
      <c r="Y35" s="31">
        <v>22</v>
      </c>
      <c r="Z35" s="32">
        <v>27</v>
      </c>
      <c r="AB35" s="30" t="s">
        <v>38</v>
      </c>
      <c r="AC35" s="36">
        <v>34</v>
      </c>
      <c r="AD35" s="36">
        <v>43</v>
      </c>
      <c r="AE35" s="36">
        <v>36</v>
      </c>
      <c r="AF35" s="36">
        <v>47</v>
      </c>
      <c r="AG35" s="36">
        <v>38</v>
      </c>
      <c r="AH35" s="31">
        <v>39.6</v>
      </c>
      <c r="AI35" s="32">
        <v>34</v>
      </c>
      <c r="AK35" s="30" t="s">
        <v>38</v>
      </c>
      <c r="AL35" s="36">
        <v>45</v>
      </c>
      <c r="AM35" s="36">
        <v>57</v>
      </c>
      <c r="AN35" s="36">
        <v>44</v>
      </c>
      <c r="AO35" s="36">
        <v>55</v>
      </c>
      <c r="AP35" s="36">
        <v>53</v>
      </c>
      <c r="AQ35" s="31">
        <v>50.8</v>
      </c>
      <c r="AR35" s="32">
        <v>32</v>
      </c>
    </row>
    <row r="36" spans="1:44" x14ac:dyDescent="0.25">
      <c r="A36" s="30" t="s">
        <v>39</v>
      </c>
      <c r="B36" s="36">
        <v>8158</v>
      </c>
      <c r="C36" s="36">
        <v>9595</v>
      </c>
      <c r="D36" s="36">
        <v>10163</v>
      </c>
      <c r="E36" s="36">
        <v>10023</v>
      </c>
      <c r="F36" s="36">
        <v>10017</v>
      </c>
      <c r="G36" s="37">
        <v>9591.2000000000007</v>
      </c>
      <c r="H36" s="32">
        <v>5</v>
      </c>
      <c r="J36" s="30" t="s">
        <v>39</v>
      </c>
      <c r="K36" s="36">
        <v>35</v>
      </c>
      <c r="L36" s="36">
        <v>23</v>
      </c>
      <c r="M36" s="36">
        <v>33</v>
      </c>
      <c r="N36" s="36">
        <v>38</v>
      </c>
      <c r="O36" s="36">
        <v>34</v>
      </c>
      <c r="P36" s="31">
        <v>32.6</v>
      </c>
      <c r="Q36" s="32">
        <v>9</v>
      </c>
      <c r="S36" s="30" t="s">
        <v>39</v>
      </c>
      <c r="T36" s="36">
        <v>36</v>
      </c>
      <c r="U36" s="36">
        <v>23</v>
      </c>
      <c r="V36" s="36">
        <v>34</v>
      </c>
      <c r="W36" s="36">
        <v>40</v>
      </c>
      <c r="X36" s="36">
        <v>35</v>
      </c>
      <c r="Y36" s="31">
        <v>33.6</v>
      </c>
      <c r="Z36" s="32">
        <v>10</v>
      </c>
      <c r="AB36" s="30" t="s">
        <v>39</v>
      </c>
      <c r="AC36" s="36">
        <v>95</v>
      </c>
      <c r="AD36" s="36">
        <v>95</v>
      </c>
      <c r="AE36" s="36">
        <v>112</v>
      </c>
      <c r="AF36" s="36">
        <v>92</v>
      </c>
      <c r="AG36" s="36">
        <v>69</v>
      </c>
      <c r="AH36" s="31">
        <v>92.6</v>
      </c>
      <c r="AI36" s="32">
        <v>10</v>
      </c>
      <c r="AK36" s="30" t="s">
        <v>39</v>
      </c>
      <c r="AL36" s="36">
        <v>112</v>
      </c>
      <c r="AM36" s="36">
        <v>113</v>
      </c>
      <c r="AN36" s="36">
        <v>137</v>
      </c>
      <c r="AO36" s="36">
        <v>113</v>
      </c>
      <c r="AP36" s="36">
        <v>80</v>
      </c>
      <c r="AQ36" s="31">
        <v>111</v>
      </c>
      <c r="AR36" s="32">
        <v>11</v>
      </c>
    </row>
    <row r="37" spans="1:44" x14ac:dyDescent="0.25">
      <c r="A37" s="30" t="s">
        <v>40</v>
      </c>
      <c r="B37" s="36">
        <v>1367</v>
      </c>
      <c r="C37" s="36">
        <v>1382</v>
      </c>
      <c r="D37" s="36">
        <v>1122</v>
      </c>
      <c r="E37" s="36">
        <v>1182</v>
      </c>
      <c r="F37" s="36">
        <v>1211</v>
      </c>
      <c r="G37" s="37">
        <v>1252.8</v>
      </c>
      <c r="H37" s="32">
        <v>54</v>
      </c>
      <c r="J37" s="30" t="s">
        <v>40</v>
      </c>
      <c r="K37" s="36">
        <v>8</v>
      </c>
      <c r="L37" s="36">
        <v>16</v>
      </c>
      <c r="M37" s="36">
        <v>8</v>
      </c>
      <c r="N37" s="36">
        <v>14</v>
      </c>
      <c r="O37" s="36">
        <v>11</v>
      </c>
      <c r="P37" s="31">
        <v>11.4</v>
      </c>
      <c r="Q37" s="32">
        <v>51</v>
      </c>
      <c r="S37" s="30" t="s">
        <v>40</v>
      </c>
      <c r="T37" s="36">
        <v>10</v>
      </c>
      <c r="U37" s="36">
        <v>16</v>
      </c>
      <c r="V37" s="36">
        <v>10</v>
      </c>
      <c r="W37" s="36">
        <v>15</v>
      </c>
      <c r="X37" s="36">
        <v>15</v>
      </c>
      <c r="Y37" s="31">
        <v>13.2</v>
      </c>
      <c r="Z37" s="32">
        <v>49</v>
      </c>
      <c r="AB37" s="30" t="s">
        <v>40</v>
      </c>
      <c r="AC37" s="36">
        <v>34</v>
      </c>
      <c r="AD37" s="36">
        <v>38</v>
      </c>
      <c r="AE37" s="36">
        <v>26</v>
      </c>
      <c r="AF37" s="36">
        <v>34</v>
      </c>
      <c r="AG37" s="36">
        <v>30</v>
      </c>
      <c r="AH37" s="31">
        <v>32.4</v>
      </c>
      <c r="AI37" s="32">
        <v>47</v>
      </c>
      <c r="AK37" s="30" t="s">
        <v>40</v>
      </c>
      <c r="AL37" s="36">
        <v>41</v>
      </c>
      <c r="AM37" s="36">
        <v>48</v>
      </c>
      <c r="AN37" s="36">
        <v>30</v>
      </c>
      <c r="AO37" s="36">
        <v>41</v>
      </c>
      <c r="AP37" s="36">
        <v>40</v>
      </c>
      <c r="AQ37" s="31">
        <v>40</v>
      </c>
      <c r="AR37" s="32">
        <v>48</v>
      </c>
    </row>
    <row r="38" spans="1:44" x14ac:dyDescent="0.25">
      <c r="A38" s="30" t="s">
        <v>41</v>
      </c>
      <c r="B38" s="36">
        <v>9932</v>
      </c>
      <c r="C38" s="36">
        <v>11371</v>
      </c>
      <c r="D38" s="36">
        <v>11889</v>
      </c>
      <c r="E38" s="36">
        <v>12012</v>
      </c>
      <c r="F38" s="36">
        <v>12166</v>
      </c>
      <c r="G38" s="37">
        <v>11474</v>
      </c>
      <c r="H38" s="32">
        <v>4</v>
      </c>
      <c r="J38" s="30" t="s">
        <v>41</v>
      </c>
      <c r="K38" s="36">
        <v>43</v>
      </c>
      <c r="L38" s="36">
        <v>45</v>
      </c>
      <c r="M38" s="36">
        <v>45</v>
      </c>
      <c r="N38" s="36">
        <v>49</v>
      </c>
      <c r="O38" s="36">
        <v>43</v>
      </c>
      <c r="P38" s="31">
        <v>45</v>
      </c>
      <c r="Q38" s="32">
        <v>6</v>
      </c>
      <c r="S38" s="30" t="s">
        <v>41</v>
      </c>
      <c r="T38" s="36">
        <v>44</v>
      </c>
      <c r="U38" s="36">
        <v>47</v>
      </c>
      <c r="V38" s="36">
        <v>46</v>
      </c>
      <c r="W38" s="36">
        <v>55</v>
      </c>
      <c r="X38" s="36">
        <v>43</v>
      </c>
      <c r="Y38" s="31">
        <v>47</v>
      </c>
      <c r="Z38" s="32">
        <v>6</v>
      </c>
      <c r="AB38" s="30" t="s">
        <v>41</v>
      </c>
      <c r="AC38" s="36">
        <v>143</v>
      </c>
      <c r="AD38" s="36">
        <v>151</v>
      </c>
      <c r="AE38" s="36">
        <v>179</v>
      </c>
      <c r="AF38" s="36">
        <v>182</v>
      </c>
      <c r="AG38" s="36">
        <v>164</v>
      </c>
      <c r="AH38" s="31">
        <v>163.80000000000001</v>
      </c>
      <c r="AI38" s="32">
        <v>4</v>
      </c>
      <c r="AK38" s="30" t="s">
        <v>41</v>
      </c>
      <c r="AL38" s="36">
        <v>180</v>
      </c>
      <c r="AM38" s="36">
        <v>188</v>
      </c>
      <c r="AN38" s="36">
        <v>230</v>
      </c>
      <c r="AO38" s="36">
        <v>225</v>
      </c>
      <c r="AP38" s="36">
        <v>209</v>
      </c>
      <c r="AQ38" s="31">
        <v>206.4</v>
      </c>
      <c r="AR38" s="32">
        <v>4</v>
      </c>
    </row>
    <row r="39" spans="1:44" x14ac:dyDescent="0.25">
      <c r="A39" s="30" t="s">
        <v>42</v>
      </c>
      <c r="B39" s="36">
        <v>1252</v>
      </c>
      <c r="C39" s="36">
        <v>1354</v>
      </c>
      <c r="D39" s="36">
        <v>1427</v>
      </c>
      <c r="E39" s="36">
        <v>1565</v>
      </c>
      <c r="F39" s="36">
        <v>1486</v>
      </c>
      <c r="G39" s="37">
        <v>1416.8</v>
      </c>
      <c r="H39" s="32">
        <v>46</v>
      </c>
      <c r="J39" s="30" t="s">
        <v>42</v>
      </c>
      <c r="K39" s="36">
        <v>15</v>
      </c>
      <c r="L39" s="36">
        <v>12</v>
      </c>
      <c r="M39" s="36">
        <v>24</v>
      </c>
      <c r="N39" s="36">
        <v>16</v>
      </c>
      <c r="O39" s="36">
        <v>15</v>
      </c>
      <c r="P39" s="31">
        <v>16.399999999999999</v>
      </c>
      <c r="Q39" s="32">
        <v>34</v>
      </c>
      <c r="S39" s="30" t="s">
        <v>42</v>
      </c>
      <c r="T39" s="36">
        <v>17</v>
      </c>
      <c r="U39" s="36">
        <v>12</v>
      </c>
      <c r="V39" s="36">
        <v>29</v>
      </c>
      <c r="W39" s="36">
        <v>19</v>
      </c>
      <c r="X39" s="36">
        <v>18</v>
      </c>
      <c r="Y39" s="31">
        <v>19</v>
      </c>
      <c r="Z39" s="32">
        <v>32</v>
      </c>
      <c r="AB39" s="30" t="s">
        <v>42</v>
      </c>
      <c r="AC39" s="36">
        <v>66</v>
      </c>
      <c r="AD39" s="36">
        <v>44</v>
      </c>
      <c r="AE39" s="36">
        <v>46</v>
      </c>
      <c r="AF39" s="36">
        <v>46</v>
      </c>
      <c r="AG39" s="36">
        <v>39</v>
      </c>
      <c r="AH39" s="31">
        <v>48.2</v>
      </c>
      <c r="AI39" s="32">
        <v>26</v>
      </c>
      <c r="AK39" s="30" t="s">
        <v>42</v>
      </c>
      <c r="AL39" s="36">
        <v>92</v>
      </c>
      <c r="AM39" s="36">
        <v>52</v>
      </c>
      <c r="AN39" s="36">
        <v>68</v>
      </c>
      <c r="AO39" s="36">
        <v>71</v>
      </c>
      <c r="AP39" s="36">
        <v>53</v>
      </c>
      <c r="AQ39" s="31">
        <v>67.2</v>
      </c>
      <c r="AR39" s="32">
        <v>25</v>
      </c>
    </row>
    <row r="40" spans="1:44" x14ac:dyDescent="0.25">
      <c r="A40" s="30" t="s">
        <v>43</v>
      </c>
      <c r="B40" s="36">
        <v>6022</v>
      </c>
      <c r="C40" s="36">
        <v>6853</v>
      </c>
      <c r="D40" s="36">
        <v>6868</v>
      </c>
      <c r="E40" s="36">
        <v>6819</v>
      </c>
      <c r="F40" s="36">
        <v>7314</v>
      </c>
      <c r="G40" s="37">
        <v>6775.2</v>
      </c>
      <c r="H40" s="32">
        <v>8</v>
      </c>
      <c r="J40" s="30" t="s">
        <v>43</v>
      </c>
      <c r="K40" s="36">
        <v>27</v>
      </c>
      <c r="L40" s="36">
        <v>21</v>
      </c>
      <c r="M40" s="36">
        <v>22</v>
      </c>
      <c r="N40" s="36">
        <v>30</v>
      </c>
      <c r="O40" s="36">
        <v>42</v>
      </c>
      <c r="P40" s="31">
        <v>28.4</v>
      </c>
      <c r="Q40" s="32">
        <v>13</v>
      </c>
      <c r="S40" s="30" t="s">
        <v>43</v>
      </c>
      <c r="T40" s="36">
        <v>29</v>
      </c>
      <c r="U40" s="36">
        <v>23</v>
      </c>
      <c r="V40" s="36">
        <v>22</v>
      </c>
      <c r="W40" s="36">
        <v>31</v>
      </c>
      <c r="X40" s="36">
        <v>42</v>
      </c>
      <c r="Y40" s="31">
        <v>29.4</v>
      </c>
      <c r="Z40" s="32">
        <v>15</v>
      </c>
      <c r="AB40" s="30" t="s">
        <v>43</v>
      </c>
      <c r="AC40" s="36">
        <v>68</v>
      </c>
      <c r="AD40" s="36">
        <v>65</v>
      </c>
      <c r="AE40" s="36">
        <v>92</v>
      </c>
      <c r="AF40" s="36">
        <v>109</v>
      </c>
      <c r="AG40" s="36">
        <v>85</v>
      </c>
      <c r="AH40" s="31">
        <v>83.8</v>
      </c>
      <c r="AI40" s="32">
        <v>13</v>
      </c>
      <c r="AK40" s="30" t="s">
        <v>43</v>
      </c>
      <c r="AL40" s="36">
        <v>77</v>
      </c>
      <c r="AM40" s="36">
        <v>71</v>
      </c>
      <c r="AN40" s="36">
        <v>113</v>
      </c>
      <c r="AO40" s="36">
        <v>145</v>
      </c>
      <c r="AP40" s="36">
        <v>113</v>
      </c>
      <c r="AQ40" s="31">
        <v>103.8</v>
      </c>
      <c r="AR40" s="32">
        <v>13</v>
      </c>
    </row>
    <row r="41" spans="1:44" x14ac:dyDescent="0.25">
      <c r="A41" s="30" t="s">
        <v>44</v>
      </c>
      <c r="B41" s="36">
        <v>136</v>
      </c>
      <c r="C41" s="36">
        <v>166</v>
      </c>
      <c r="D41" s="36">
        <v>170</v>
      </c>
      <c r="E41" s="36">
        <v>147</v>
      </c>
      <c r="F41" s="36">
        <v>174</v>
      </c>
      <c r="G41" s="37">
        <v>158.6</v>
      </c>
      <c r="H41" s="32">
        <v>97</v>
      </c>
      <c r="J41" s="30" t="s">
        <v>44</v>
      </c>
      <c r="K41" s="36">
        <v>4</v>
      </c>
      <c r="L41" s="36">
        <v>2</v>
      </c>
      <c r="M41" s="36">
        <v>6</v>
      </c>
      <c r="N41" s="36">
        <v>2</v>
      </c>
      <c r="O41" s="36">
        <v>5</v>
      </c>
      <c r="P41" s="31">
        <v>3.8</v>
      </c>
      <c r="Q41" s="32">
        <v>80</v>
      </c>
      <c r="S41" s="30" t="s">
        <v>44</v>
      </c>
      <c r="T41" s="36">
        <v>4</v>
      </c>
      <c r="U41" s="36">
        <v>2</v>
      </c>
      <c r="V41" s="36">
        <v>6</v>
      </c>
      <c r="W41" s="36">
        <v>2</v>
      </c>
      <c r="X41" s="36">
        <v>5</v>
      </c>
      <c r="Y41" s="31">
        <v>3.8</v>
      </c>
      <c r="Z41" s="32">
        <v>80</v>
      </c>
      <c r="AB41" s="30" t="s">
        <v>44</v>
      </c>
      <c r="AC41" s="36">
        <v>3</v>
      </c>
      <c r="AD41" s="36">
        <v>11</v>
      </c>
      <c r="AE41" s="36">
        <v>9</v>
      </c>
      <c r="AF41" s="36">
        <v>8</v>
      </c>
      <c r="AG41" s="36">
        <v>1</v>
      </c>
      <c r="AH41" s="31">
        <v>6.4</v>
      </c>
      <c r="AI41" s="32">
        <v>91</v>
      </c>
      <c r="AK41" s="30" t="s">
        <v>44</v>
      </c>
      <c r="AL41" s="36">
        <v>3</v>
      </c>
      <c r="AM41" s="36">
        <v>13</v>
      </c>
      <c r="AN41" s="36">
        <v>10</v>
      </c>
      <c r="AO41" s="36">
        <v>8</v>
      </c>
      <c r="AP41" s="36">
        <v>2</v>
      </c>
      <c r="AQ41" s="31">
        <v>7.2</v>
      </c>
      <c r="AR41" s="32">
        <v>94</v>
      </c>
    </row>
    <row r="42" spans="1:44" x14ac:dyDescent="0.25">
      <c r="A42" s="30" t="s">
        <v>45</v>
      </c>
      <c r="B42" s="36">
        <v>131</v>
      </c>
      <c r="C42" s="36">
        <v>162</v>
      </c>
      <c r="D42" s="36">
        <v>161</v>
      </c>
      <c r="E42" s="36">
        <v>142</v>
      </c>
      <c r="F42" s="36">
        <v>180</v>
      </c>
      <c r="G42" s="37">
        <v>155.19999999999999</v>
      </c>
      <c r="H42" s="32">
        <v>98</v>
      </c>
      <c r="J42" s="30" t="s">
        <v>45</v>
      </c>
      <c r="K42" s="36">
        <v>2</v>
      </c>
      <c r="L42" s="36">
        <v>4</v>
      </c>
      <c r="M42" s="36">
        <v>3</v>
      </c>
      <c r="N42" s="36">
        <v>5</v>
      </c>
      <c r="O42" s="36">
        <v>1</v>
      </c>
      <c r="P42" s="31">
        <v>3</v>
      </c>
      <c r="Q42" s="32">
        <v>85</v>
      </c>
      <c r="S42" s="30" t="s">
        <v>45</v>
      </c>
      <c r="T42" s="36">
        <v>2</v>
      </c>
      <c r="U42" s="36">
        <v>4</v>
      </c>
      <c r="V42" s="36">
        <v>3</v>
      </c>
      <c r="W42" s="36">
        <v>5</v>
      </c>
      <c r="X42" s="36">
        <v>1</v>
      </c>
      <c r="Y42" s="31">
        <v>3</v>
      </c>
      <c r="Z42" s="32">
        <v>85</v>
      </c>
      <c r="AB42" s="30" t="s">
        <v>45</v>
      </c>
      <c r="AC42" s="36">
        <v>14</v>
      </c>
      <c r="AD42" s="36">
        <v>24</v>
      </c>
      <c r="AE42" s="36">
        <v>27</v>
      </c>
      <c r="AF42" s="36">
        <v>9</v>
      </c>
      <c r="AG42" s="36">
        <v>20</v>
      </c>
      <c r="AH42" s="31">
        <v>18.8</v>
      </c>
      <c r="AI42" s="32">
        <v>69</v>
      </c>
      <c r="AK42" s="30" t="s">
        <v>45</v>
      </c>
      <c r="AL42" s="36">
        <v>16</v>
      </c>
      <c r="AM42" s="36">
        <v>28</v>
      </c>
      <c r="AN42" s="36">
        <v>30</v>
      </c>
      <c r="AO42" s="36">
        <v>13</v>
      </c>
      <c r="AP42" s="36">
        <v>22</v>
      </c>
      <c r="AQ42" s="31">
        <v>21.8</v>
      </c>
      <c r="AR42" s="32">
        <v>72</v>
      </c>
    </row>
    <row r="43" spans="1:44" x14ac:dyDescent="0.25">
      <c r="A43" s="30" t="s">
        <v>46</v>
      </c>
      <c r="B43" s="36">
        <v>1259</v>
      </c>
      <c r="C43" s="36">
        <v>1305</v>
      </c>
      <c r="D43" s="36">
        <v>1282</v>
      </c>
      <c r="E43" s="36">
        <v>1226</v>
      </c>
      <c r="F43" s="36">
        <v>1289</v>
      </c>
      <c r="G43" s="37">
        <v>1272.2</v>
      </c>
      <c r="H43" s="32">
        <v>53</v>
      </c>
      <c r="J43" s="30" t="s">
        <v>46</v>
      </c>
      <c r="K43" s="36">
        <v>17</v>
      </c>
      <c r="L43" s="36">
        <v>16</v>
      </c>
      <c r="M43" s="36">
        <v>14</v>
      </c>
      <c r="N43" s="36">
        <v>9</v>
      </c>
      <c r="O43" s="36">
        <v>9</v>
      </c>
      <c r="P43" s="31">
        <v>13</v>
      </c>
      <c r="Q43" s="32">
        <v>45</v>
      </c>
      <c r="S43" s="30" t="s">
        <v>46</v>
      </c>
      <c r="T43" s="36">
        <v>20</v>
      </c>
      <c r="U43" s="36">
        <v>18</v>
      </c>
      <c r="V43" s="36">
        <v>15</v>
      </c>
      <c r="W43" s="36">
        <v>9</v>
      </c>
      <c r="X43" s="36">
        <v>9</v>
      </c>
      <c r="Y43" s="31">
        <v>14.2</v>
      </c>
      <c r="Z43" s="32">
        <v>44</v>
      </c>
      <c r="AB43" s="30" t="s">
        <v>46</v>
      </c>
      <c r="AC43" s="36">
        <v>41</v>
      </c>
      <c r="AD43" s="36">
        <v>34</v>
      </c>
      <c r="AE43" s="36">
        <v>20</v>
      </c>
      <c r="AF43" s="36">
        <v>45</v>
      </c>
      <c r="AG43" s="36">
        <v>38</v>
      </c>
      <c r="AH43" s="31">
        <v>35.6</v>
      </c>
      <c r="AI43" s="32">
        <v>41</v>
      </c>
      <c r="AK43" s="30" t="s">
        <v>46</v>
      </c>
      <c r="AL43" s="36">
        <v>53</v>
      </c>
      <c r="AM43" s="36">
        <v>49</v>
      </c>
      <c r="AN43" s="36">
        <v>22</v>
      </c>
      <c r="AO43" s="36">
        <v>61</v>
      </c>
      <c r="AP43" s="36">
        <v>56</v>
      </c>
      <c r="AQ43" s="31">
        <v>48.2</v>
      </c>
      <c r="AR43" s="32">
        <v>38</v>
      </c>
    </row>
    <row r="44" spans="1:44" x14ac:dyDescent="0.25">
      <c r="A44" s="30" t="s">
        <v>47</v>
      </c>
      <c r="B44" s="36">
        <v>526</v>
      </c>
      <c r="C44" s="36">
        <v>514</v>
      </c>
      <c r="D44" s="36">
        <v>544</v>
      </c>
      <c r="E44" s="36">
        <v>548</v>
      </c>
      <c r="F44" s="36">
        <v>565</v>
      </c>
      <c r="G44" s="37">
        <v>539.4</v>
      </c>
      <c r="H44" s="32">
        <v>74</v>
      </c>
      <c r="J44" s="30" t="s">
        <v>47</v>
      </c>
      <c r="K44" s="36">
        <v>3</v>
      </c>
      <c r="L44" s="36">
        <v>6</v>
      </c>
      <c r="M44" s="36">
        <v>2</v>
      </c>
      <c r="N44" s="36">
        <v>3</v>
      </c>
      <c r="O44" s="36">
        <v>5</v>
      </c>
      <c r="P44" s="31">
        <v>3.8</v>
      </c>
      <c r="Q44" s="32">
        <v>80</v>
      </c>
      <c r="S44" s="30" t="s">
        <v>47</v>
      </c>
      <c r="T44" s="36">
        <v>3</v>
      </c>
      <c r="U44" s="36">
        <v>6</v>
      </c>
      <c r="V44" s="36">
        <v>2</v>
      </c>
      <c r="W44" s="36">
        <v>3</v>
      </c>
      <c r="X44" s="36">
        <v>5</v>
      </c>
      <c r="Y44" s="31">
        <v>3.8</v>
      </c>
      <c r="Z44" s="32">
        <v>80</v>
      </c>
      <c r="AB44" s="30" t="s">
        <v>47</v>
      </c>
      <c r="AC44" s="36">
        <v>9</v>
      </c>
      <c r="AD44" s="36">
        <v>7</v>
      </c>
      <c r="AE44" s="36">
        <v>11</v>
      </c>
      <c r="AF44" s="36">
        <v>11</v>
      </c>
      <c r="AG44" s="36">
        <v>12</v>
      </c>
      <c r="AH44" s="31">
        <v>10</v>
      </c>
      <c r="AI44" s="32">
        <v>84</v>
      </c>
      <c r="AK44" s="30" t="s">
        <v>47</v>
      </c>
      <c r="AL44" s="36">
        <v>12</v>
      </c>
      <c r="AM44" s="36">
        <v>13</v>
      </c>
      <c r="AN44" s="36">
        <v>17</v>
      </c>
      <c r="AO44" s="36">
        <v>13</v>
      </c>
      <c r="AP44" s="36">
        <v>16</v>
      </c>
      <c r="AQ44" s="31">
        <v>14.2</v>
      </c>
      <c r="AR44" s="32">
        <v>83</v>
      </c>
    </row>
    <row r="45" spans="1:44" x14ac:dyDescent="0.25">
      <c r="A45" s="30" t="s">
        <v>48</v>
      </c>
      <c r="B45" s="36">
        <v>13312</v>
      </c>
      <c r="C45" s="36">
        <v>15147</v>
      </c>
      <c r="D45" s="36">
        <v>14185</v>
      </c>
      <c r="E45" s="36">
        <v>14587</v>
      </c>
      <c r="F45" s="36">
        <v>14958</v>
      </c>
      <c r="G45" s="37">
        <v>14437.8</v>
      </c>
      <c r="H45" s="32">
        <v>3</v>
      </c>
      <c r="J45" s="30" t="s">
        <v>48</v>
      </c>
      <c r="K45" s="36">
        <v>66</v>
      </c>
      <c r="L45" s="36">
        <v>94</v>
      </c>
      <c r="M45" s="36">
        <v>64</v>
      </c>
      <c r="N45" s="36">
        <v>57</v>
      </c>
      <c r="O45" s="36">
        <v>75</v>
      </c>
      <c r="P45" s="31">
        <v>71.2</v>
      </c>
      <c r="Q45" s="32">
        <v>3</v>
      </c>
      <c r="S45" s="30" t="s">
        <v>48</v>
      </c>
      <c r="T45" s="36">
        <v>74</v>
      </c>
      <c r="U45" s="36">
        <v>99</v>
      </c>
      <c r="V45" s="36">
        <v>68</v>
      </c>
      <c r="W45" s="36">
        <v>57</v>
      </c>
      <c r="X45" s="36">
        <v>79</v>
      </c>
      <c r="Y45" s="31">
        <v>75.400000000000006</v>
      </c>
      <c r="Z45" s="32">
        <v>3</v>
      </c>
      <c r="AB45" s="30" t="s">
        <v>48</v>
      </c>
      <c r="AC45" s="36">
        <v>98</v>
      </c>
      <c r="AD45" s="36">
        <v>102</v>
      </c>
      <c r="AE45" s="36">
        <v>100</v>
      </c>
      <c r="AF45" s="36">
        <v>102</v>
      </c>
      <c r="AG45" s="36">
        <v>99</v>
      </c>
      <c r="AH45" s="31">
        <v>100.2</v>
      </c>
      <c r="AI45" s="32">
        <v>8</v>
      </c>
      <c r="AK45" s="30" t="s">
        <v>48</v>
      </c>
      <c r="AL45" s="36">
        <v>129</v>
      </c>
      <c r="AM45" s="36">
        <v>137</v>
      </c>
      <c r="AN45" s="36">
        <v>128</v>
      </c>
      <c r="AO45" s="36">
        <v>130</v>
      </c>
      <c r="AP45" s="36">
        <v>126</v>
      </c>
      <c r="AQ45" s="31">
        <v>130</v>
      </c>
      <c r="AR45" s="32">
        <v>7</v>
      </c>
    </row>
    <row r="46" spans="1:44" x14ac:dyDescent="0.25">
      <c r="A46" s="30" t="s">
        <v>49</v>
      </c>
      <c r="B46" s="36">
        <v>1466</v>
      </c>
      <c r="C46" s="36">
        <v>1515</v>
      </c>
      <c r="D46" s="36">
        <v>1444</v>
      </c>
      <c r="E46" s="36">
        <v>1526</v>
      </c>
      <c r="F46" s="36">
        <v>1377</v>
      </c>
      <c r="G46" s="37">
        <v>1465.6</v>
      </c>
      <c r="H46" s="32">
        <v>44</v>
      </c>
      <c r="J46" s="30" t="s">
        <v>49</v>
      </c>
      <c r="K46" s="36">
        <v>21</v>
      </c>
      <c r="L46" s="36">
        <v>16</v>
      </c>
      <c r="M46" s="36">
        <v>15</v>
      </c>
      <c r="N46" s="36">
        <v>20</v>
      </c>
      <c r="O46" s="36">
        <v>12</v>
      </c>
      <c r="P46" s="31">
        <v>16.8</v>
      </c>
      <c r="Q46" s="32">
        <v>32</v>
      </c>
      <c r="S46" s="30" t="s">
        <v>49</v>
      </c>
      <c r="T46" s="36">
        <v>25</v>
      </c>
      <c r="U46" s="36">
        <v>17</v>
      </c>
      <c r="V46" s="36">
        <v>18</v>
      </c>
      <c r="W46" s="36">
        <v>22</v>
      </c>
      <c r="X46" s="36">
        <v>12</v>
      </c>
      <c r="Y46" s="31">
        <v>18.8</v>
      </c>
      <c r="Z46" s="32">
        <v>34</v>
      </c>
      <c r="AB46" s="30" t="s">
        <v>49</v>
      </c>
      <c r="AC46" s="36">
        <v>27</v>
      </c>
      <c r="AD46" s="36">
        <v>37</v>
      </c>
      <c r="AE46" s="36">
        <v>38</v>
      </c>
      <c r="AF46" s="36">
        <v>28</v>
      </c>
      <c r="AG46" s="36">
        <v>31</v>
      </c>
      <c r="AH46" s="31">
        <v>32.200000000000003</v>
      </c>
      <c r="AI46" s="32">
        <v>48</v>
      </c>
      <c r="AK46" s="30" t="s">
        <v>49</v>
      </c>
      <c r="AL46" s="36">
        <v>42</v>
      </c>
      <c r="AM46" s="36">
        <v>49</v>
      </c>
      <c r="AN46" s="36">
        <v>44</v>
      </c>
      <c r="AO46" s="36">
        <v>40</v>
      </c>
      <c r="AP46" s="36">
        <v>36</v>
      </c>
      <c r="AQ46" s="31">
        <v>42.2</v>
      </c>
      <c r="AR46" s="32">
        <v>47</v>
      </c>
    </row>
    <row r="47" spans="1:44" x14ac:dyDescent="0.25">
      <c r="A47" s="30" t="s">
        <v>50</v>
      </c>
      <c r="B47" s="36">
        <v>2648</v>
      </c>
      <c r="C47" s="36">
        <v>3039</v>
      </c>
      <c r="D47" s="36">
        <v>3013</v>
      </c>
      <c r="E47" s="36">
        <v>3096</v>
      </c>
      <c r="F47" s="36">
        <v>3102</v>
      </c>
      <c r="G47" s="37">
        <v>2979.6</v>
      </c>
      <c r="H47" s="32">
        <v>25</v>
      </c>
      <c r="J47" s="30" t="s">
        <v>50</v>
      </c>
      <c r="K47" s="36">
        <v>31</v>
      </c>
      <c r="L47" s="36">
        <v>37</v>
      </c>
      <c r="M47" s="36">
        <v>18</v>
      </c>
      <c r="N47" s="36">
        <v>28</v>
      </c>
      <c r="O47" s="36">
        <v>34</v>
      </c>
      <c r="P47" s="31">
        <v>29.6</v>
      </c>
      <c r="Q47" s="32">
        <v>11</v>
      </c>
      <c r="S47" s="30" t="s">
        <v>50</v>
      </c>
      <c r="T47" s="36">
        <v>36</v>
      </c>
      <c r="U47" s="36">
        <v>38</v>
      </c>
      <c r="V47" s="36">
        <v>19</v>
      </c>
      <c r="W47" s="36">
        <v>33</v>
      </c>
      <c r="X47" s="36">
        <v>36</v>
      </c>
      <c r="Y47" s="31">
        <v>32.4</v>
      </c>
      <c r="Z47" s="32">
        <v>11</v>
      </c>
      <c r="AB47" s="30" t="s">
        <v>50</v>
      </c>
      <c r="AC47" s="36">
        <v>63</v>
      </c>
      <c r="AD47" s="36">
        <v>71</v>
      </c>
      <c r="AE47" s="36">
        <v>44</v>
      </c>
      <c r="AF47" s="36">
        <v>57</v>
      </c>
      <c r="AG47" s="36">
        <v>47</v>
      </c>
      <c r="AH47" s="31">
        <v>56.4</v>
      </c>
      <c r="AI47" s="32">
        <v>22</v>
      </c>
      <c r="AK47" s="30" t="s">
        <v>50</v>
      </c>
      <c r="AL47" s="36">
        <v>84</v>
      </c>
      <c r="AM47" s="36">
        <v>89</v>
      </c>
      <c r="AN47" s="36">
        <v>51</v>
      </c>
      <c r="AO47" s="36">
        <v>74</v>
      </c>
      <c r="AP47" s="36">
        <v>73</v>
      </c>
      <c r="AQ47" s="31">
        <v>74.2</v>
      </c>
      <c r="AR47" s="32">
        <v>22</v>
      </c>
    </row>
    <row r="48" spans="1:44" x14ac:dyDescent="0.25">
      <c r="A48" s="30" t="s">
        <v>51</v>
      </c>
      <c r="B48" s="36">
        <v>1188</v>
      </c>
      <c r="C48" s="36">
        <v>1299</v>
      </c>
      <c r="D48" s="36">
        <v>1308</v>
      </c>
      <c r="E48" s="36">
        <v>1638</v>
      </c>
      <c r="F48" s="36">
        <v>1474</v>
      </c>
      <c r="G48" s="37">
        <v>1381.4</v>
      </c>
      <c r="H48" s="32">
        <v>48</v>
      </c>
      <c r="J48" s="30" t="s">
        <v>51</v>
      </c>
      <c r="K48" s="36">
        <v>8</v>
      </c>
      <c r="L48" s="36">
        <v>10</v>
      </c>
      <c r="M48" s="36">
        <v>11</v>
      </c>
      <c r="N48" s="36">
        <v>12</v>
      </c>
      <c r="O48" s="36">
        <v>9</v>
      </c>
      <c r="P48" s="31">
        <v>10</v>
      </c>
      <c r="Q48" s="32">
        <v>58</v>
      </c>
      <c r="S48" s="30" t="s">
        <v>51</v>
      </c>
      <c r="T48" s="36">
        <v>8</v>
      </c>
      <c r="U48" s="36">
        <v>10</v>
      </c>
      <c r="V48" s="36">
        <v>13</v>
      </c>
      <c r="W48" s="36">
        <v>12</v>
      </c>
      <c r="X48" s="36">
        <v>11</v>
      </c>
      <c r="Y48" s="31">
        <v>10.8</v>
      </c>
      <c r="Z48" s="32">
        <v>57</v>
      </c>
      <c r="AB48" s="30" t="s">
        <v>51</v>
      </c>
      <c r="AC48" s="36">
        <v>29</v>
      </c>
      <c r="AD48" s="36">
        <v>29</v>
      </c>
      <c r="AE48" s="36">
        <v>36</v>
      </c>
      <c r="AF48" s="36">
        <v>38</v>
      </c>
      <c r="AG48" s="36">
        <v>27</v>
      </c>
      <c r="AH48" s="31">
        <v>31.8</v>
      </c>
      <c r="AI48" s="32">
        <v>49</v>
      </c>
      <c r="AK48" s="30" t="s">
        <v>51</v>
      </c>
      <c r="AL48" s="36">
        <v>30</v>
      </c>
      <c r="AM48" s="36">
        <v>32</v>
      </c>
      <c r="AN48" s="36">
        <v>41</v>
      </c>
      <c r="AO48" s="36">
        <v>41</v>
      </c>
      <c r="AP48" s="36">
        <v>35</v>
      </c>
      <c r="AQ48" s="31">
        <v>35.799999999999997</v>
      </c>
      <c r="AR48" s="32">
        <v>53</v>
      </c>
    </row>
    <row r="49" spans="1:44" x14ac:dyDescent="0.25">
      <c r="A49" s="30" t="s">
        <v>52</v>
      </c>
      <c r="B49" s="36">
        <v>2517</v>
      </c>
      <c r="C49" s="36">
        <v>3058</v>
      </c>
      <c r="D49" s="36">
        <v>2978</v>
      </c>
      <c r="E49" s="36">
        <v>3115</v>
      </c>
      <c r="F49" s="36">
        <v>3004</v>
      </c>
      <c r="G49" s="37">
        <v>2934.4</v>
      </c>
      <c r="H49" s="32">
        <v>26</v>
      </c>
      <c r="J49" s="30" t="s">
        <v>52</v>
      </c>
      <c r="K49" s="36">
        <v>12</v>
      </c>
      <c r="L49" s="36">
        <v>17</v>
      </c>
      <c r="M49" s="36">
        <v>10</v>
      </c>
      <c r="N49" s="36">
        <v>13</v>
      </c>
      <c r="O49" s="36">
        <v>18</v>
      </c>
      <c r="P49" s="31">
        <v>14</v>
      </c>
      <c r="Q49" s="32">
        <v>40</v>
      </c>
      <c r="S49" s="30" t="s">
        <v>52</v>
      </c>
      <c r="T49" s="36">
        <v>13</v>
      </c>
      <c r="U49" s="36">
        <v>18</v>
      </c>
      <c r="V49" s="36">
        <v>10</v>
      </c>
      <c r="W49" s="36">
        <v>13</v>
      </c>
      <c r="X49" s="36">
        <v>18</v>
      </c>
      <c r="Y49" s="31">
        <v>14.4</v>
      </c>
      <c r="Z49" s="32">
        <v>43</v>
      </c>
      <c r="AB49" s="30" t="s">
        <v>52</v>
      </c>
      <c r="AC49" s="36">
        <v>36</v>
      </c>
      <c r="AD49" s="36">
        <v>29</v>
      </c>
      <c r="AE49" s="36">
        <v>28</v>
      </c>
      <c r="AF49" s="36">
        <v>41</v>
      </c>
      <c r="AG49" s="36">
        <v>48</v>
      </c>
      <c r="AH49" s="31">
        <v>36.4</v>
      </c>
      <c r="AI49" s="32">
        <v>40</v>
      </c>
      <c r="AK49" s="30" t="s">
        <v>52</v>
      </c>
      <c r="AL49" s="36">
        <v>45</v>
      </c>
      <c r="AM49" s="36">
        <v>33</v>
      </c>
      <c r="AN49" s="36">
        <v>38</v>
      </c>
      <c r="AO49" s="36">
        <v>49</v>
      </c>
      <c r="AP49" s="36">
        <v>57</v>
      </c>
      <c r="AQ49" s="31">
        <v>44.4</v>
      </c>
      <c r="AR49" s="32">
        <v>44</v>
      </c>
    </row>
    <row r="50" spans="1:44" x14ac:dyDescent="0.25">
      <c r="A50" s="30" t="s">
        <v>53</v>
      </c>
      <c r="B50" s="36">
        <v>399</v>
      </c>
      <c r="C50" s="36">
        <v>439</v>
      </c>
      <c r="D50" s="36">
        <v>400</v>
      </c>
      <c r="E50" s="36">
        <v>409</v>
      </c>
      <c r="F50" s="36">
        <v>401</v>
      </c>
      <c r="G50" s="37">
        <v>409.6</v>
      </c>
      <c r="H50" s="32">
        <v>80</v>
      </c>
      <c r="J50" s="30" t="s">
        <v>53</v>
      </c>
      <c r="K50" s="36">
        <v>7</v>
      </c>
      <c r="L50" s="36">
        <v>4</v>
      </c>
      <c r="M50" s="36">
        <v>6</v>
      </c>
      <c r="N50" s="36">
        <v>3</v>
      </c>
      <c r="O50" s="36">
        <v>6</v>
      </c>
      <c r="P50" s="31">
        <v>5.2</v>
      </c>
      <c r="Q50" s="32">
        <v>71</v>
      </c>
      <c r="S50" s="30" t="s">
        <v>53</v>
      </c>
      <c r="T50" s="36">
        <v>9</v>
      </c>
      <c r="U50" s="36">
        <v>8</v>
      </c>
      <c r="V50" s="36">
        <v>6</v>
      </c>
      <c r="W50" s="36">
        <v>3</v>
      </c>
      <c r="X50" s="36">
        <v>7</v>
      </c>
      <c r="Y50" s="31">
        <v>6.6</v>
      </c>
      <c r="Z50" s="32">
        <v>69</v>
      </c>
      <c r="AB50" s="30" t="s">
        <v>53</v>
      </c>
      <c r="AC50" s="36">
        <v>2</v>
      </c>
      <c r="AD50" s="36">
        <v>3</v>
      </c>
      <c r="AE50" s="36">
        <v>8</v>
      </c>
      <c r="AF50" s="36">
        <v>12</v>
      </c>
      <c r="AG50" s="36">
        <v>6</v>
      </c>
      <c r="AH50" s="31">
        <v>6.2</v>
      </c>
      <c r="AI50" s="32">
        <v>93</v>
      </c>
      <c r="AK50" s="30" t="s">
        <v>53</v>
      </c>
      <c r="AL50" s="36">
        <v>8</v>
      </c>
      <c r="AM50" s="36">
        <v>7</v>
      </c>
      <c r="AN50" s="36">
        <v>9</v>
      </c>
      <c r="AO50" s="36">
        <v>21</v>
      </c>
      <c r="AP50" s="36">
        <v>9</v>
      </c>
      <c r="AQ50" s="31">
        <v>10.8</v>
      </c>
      <c r="AR50" s="32">
        <v>87</v>
      </c>
    </row>
    <row r="51" spans="1:44" x14ac:dyDescent="0.25">
      <c r="A51" s="30" t="s">
        <v>54</v>
      </c>
      <c r="B51" s="36">
        <v>1001</v>
      </c>
      <c r="C51" s="36">
        <v>1098</v>
      </c>
      <c r="D51" s="36">
        <v>1157</v>
      </c>
      <c r="E51" s="36">
        <v>1020</v>
      </c>
      <c r="F51" s="36">
        <v>1024</v>
      </c>
      <c r="G51" s="37">
        <v>1060</v>
      </c>
      <c r="H51" s="32">
        <v>58</v>
      </c>
      <c r="J51" s="30" t="s">
        <v>54</v>
      </c>
      <c r="K51" s="36">
        <v>16</v>
      </c>
      <c r="L51" s="36">
        <v>16</v>
      </c>
      <c r="M51" s="36">
        <v>10</v>
      </c>
      <c r="N51" s="36">
        <v>12</v>
      </c>
      <c r="O51" s="36">
        <v>15</v>
      </c>
      <c r="P51" s="31">
        <v>13.8</v>
      </c>
      <c r="Q51" s="32">
        <v>41</v>
      </c>
      <c r="S51" s="30" t="s">
        <v>54</v>
      </c>
      <c r="T51" s="36">
        <v>18</v>
      </c>
      <c r="U51" s="36">
        <v>16</v>
      </c>
      <c r="V51" s="36">
        <v>12</v>
      </c>
      <c r="W51" s="36">
        <v>13</v>
      </c>
      <c r="X51" s="36">
        <v>15</v>
      </c>
      <c r="Y51" s="31">
        <v>14.8</v>
      </c>
      <c r="Z51" s="32">
        <v>41</v>
      </c>
      <c r="AB51" s="30" t="s">
        <v>54</v>
      </c>
      <c r="AC51" s="36">
        <v>27</v>
      </c>
      <c r="AD51" s="36">
        <v>26</v>
      </c>
      <c r="AE51" s="36">
        <v>24</v>
      </c>
      <c r="AF51" s="36">
        <v>29</v>
      </c>
      <c r="AG51" s="36">
        <v>26</v>
      </c>
      <c r="AH51" s="31">
        <v>26.4</v>
      </c>
      <c r="AI51" s="32">
        <v>56</v>
      </c>
      <c r="AK51" s="30" t="s">
        <v>54</v>
      </c>
      <c r="AL51" s="36">
        <v>40</v>
      </c>
      <c r="AM51" s="36">
        <v>40</v>
      </c>
      <c r="AN51" s="36">
        <v>28</v>
      </c>
      <c r="AO51" s="36">
        <v>45</v>
      </c>
      <c r="AP51" s="36">
        <v>32</v>
      </c>
      <c r="AQ51" s="31">
        <v>37</v>
      </c>
      <c r="AR51" s="32">
        <v>52</v>
      </c>
    </row>
    <row r="52" spans="1:44" x14ac:dyDescent="0.25">
      <c r="A52" s="30" t="s">
        <v>55</v>
      </c>
      <c r="B52" s="36">
        <v>85</v>
      </c>
      <c r="C52" s="36">
        <v>103</v>
      </c>
      <c r="D52" s="36">
        <v>45</v>
      </c>
      <c r="E52" s="36">
        <v>38</v>
      </c>
      <c r="F52" s="36">
        <v>60</v>
      </c>
      <c r="G52" s="37">
        <v>66.2</v>
      </c>
      <c r="H52" s="32">
        <v>100</v>
      </c>
      <c r="J52" s="30" t="s">
        <v>55</v>
      </c>
      <c r="K52" s="36">
        <v>1</v>
      </c>
      <c r="L52" s="36">
        <v>0</v>
      </c>
      <c r="M52" s="36">
        <v>1</v>
      </c>
      <c r="N52" s="36">
        <v>0</v>
      </c>
      <c r="O52" s="36">
        <v>0</v>
      </c>
      <c r="P52" s="31">
        <v>0.4</v>
      </c>
      <c r="Q52" s="32">
        <v>100</v>
      </c>
      <c r="S52" s="30" t="s">
        <v>55</v>
      </c>
      <c r="T52" s="36">
        <v>1</v>
      </c>
      <c r="U52" s="36">
        <v>0</v>
      </c>
      <c r="V52" s="36">
        <v>1</v>
      </c>
      <c r="W52" s="36">
        <v>0</v>
      </c>
      <c r="X52" s="36">
        <v>0</v>
      </c>
      <c r="Y52" s="31">
        <v>0.4</v>
      </c>
      <c r="Z52" s="32">
        <v>100</v>
      </c>
      <c r="AB52" s="30" t="s">
        <v>55</v>
      </c>
      <c r="AC52" s="36">
        <v>0</v>
      </c>
      <c r="AD52" s="36">
        <v>1</v>
      </c>
      <c r="AE52" s="36">
        <v>0</v>
      </c>
      <c r="AF52" s="36">
        <v>0</v>
      </c>
      <c r="AG52" s="36">
        <v>2</v>
      </c>
      <c r="AH52" s="31">
        <v>0.6</v>
      </c>
      <c r="AI52" s="32">
        <v>100</v>
      </c>
      <c r="AK52" s="30" t="s">
        <v>55</v>
      </c>
      <c r="AL52" s="36">
        <v>0</v>
      </c>
      <c r="AM52" s="36">
        <v>1</v>
      </c>
      <c r="AN52" s="36">
        <v>0</v>
      </c>
      <c r="AO52" s="36">
        <v>0</v>
      </c>
      <c r="AP52" s="36">
        <v>2</v>
      </c>
      <c r="AQ52" s="31">
        <v>0.6</v>
      </c>
      <c r="AR52" s="32">
        <v>100</v>
      </c>
    </row>
    <row r="53" spans="1:44" x14ac:dyDescent="0.25">
      <c r="A53" s="30" t="s">
        <v>56</v>
      </c>
      <c r="B53" s="36">
        <v>4115</v>
      </c>
      <c r="C53" s="36">
        <v>4690</v>
      </c>
      <c r="D53" s="36">
        <v>4921</v>
      </c>
      <c r="E53" s="36">
        <v>4958</v>
      </c>
      <c r="F53" s="36">
        <v>5084</v>
      </c>
      <c r="G53" s="37">
        <v>4753.6000000000004</v>
      </c>
      <c r="H53" s="32">
        <v>14</v>
      </c>
      <c r="J53" s="30" t="s">
        <v>56</v>
      </c>
      <c r="K53" s="36">
        <v>26</v>
      </c>
      <c r="L53" s="36">
        <v>24</v>
      </c>
      <c r="M53" s="36">
        <v>26</v>
      </c>
      <c r="N53" s="36">
        <v>23</v>
      </c>
      <c r="O53" s="36">
        <v>28</v>
      </c>
      <c r="P53" s="31">
        <v>25.4</v>
      </c>
      <c r="Q53" s="32">
        <v>19</v>
      </c>
      <c r="S53" s="30" t="s">
        <v>56</v>
      </c>
      <c r="T53" s="36">
        <v>31</v>
      </c>
      <c r="U53" s="36">
        <v>24</v>
      </c>
      <c r="V53" s="36">
        <v>30</v>
      </c>
      <c r="W53" s="36">
        <v>23</v>
      </c>
      <c r="X53" s="36">
        <v>30</v>
      </c>
      <c r="Y53" s="31">
        <v>27.6</v>
      </c>
      <c r="Z53" s="32">
        <v>18</v>
      </c>
      <c r="AB53" s="30" t="s">
        <v>56</v>
      </c>
      <c r="AC53" s="36">
        <v>91</v>
      </c>
      <c r="AD53" s="36">
        <v>90</v>
      </c>
      <c r="AE53" s="36">
        <v>67</v>
      </c>
      <c r="AF53" s="36">
        <v>107</v>
      </c>
      <c r="AG53" s="36">
        <v>100</v>
      </c>
      <c r="AH53" s="31">
        <v>91</v>
      </c>
      <c r="AI53" s="32">
        <v>11</v>
      </c>
      <c r="AK53" s="30" t="s">
        <v>56</v>
      </c>
      <c r="AL53" s="36">
        <v>113</v>
      </c>
      <c r="AM53" s="36">
        <v>105</v>
      </c>
      <c r="AN53" s="36">
        <v>95</v>
      </c>
      <c r="AO53" s="36">
        <v>137</v>
      </c>
      <c r="AP53" s="36">
        <v>122</v>
      </c>
      <c r="AQ53" s="31">
        <v>114.4</v>
      </c>
      <c r="AR53" s="32">
        <v>10</v>
      </c>
    </row>
    <row r="54" spans="1:44" x14ac:dyDescent="0.25">
      <c r="A54" s="30" t="s">
        <v>57</v>
      </c>
      <c r="B54" s="36">
        <v>927</v>
      </c>
      <c r="C54" s="36">
        <v>954</v>
      </c>
      <c r="D54" s="36">
        <v>929</v>
      </c>
      <c r="E54" s="36">
        <v>1018</v>
      </c>
      <c r="F54" s="36">
        <v>1009</v>
      </c>
      <c r="G54" s="37">
        <v>967.4</v>
      </c>
      <c r="H54" s="32">
        <v>60</v>
      </c>
      <c r="J54" s="30" t="s">
        <v>57</v>
      </c>
      <c r="K54" s="36">
        <v>8</v>
      </c>
      <c r="L54" s="36">
        <v>9</v>
      </c>
      <c r="M54" s="36">
        <v>9</v>
      </c>
      <c r="N54" s="36">
        <v>4</v>
      </c>
      <c r="O54" s="36">
        <v>6</v>
      </c>
      <c r="P54" s="31">
        <v>7.2</v>
      </c>
      <c r="Q54" s="32">
        <v>64</v>
      </c>
      <c r="S54" s="30" t="s">
        <v>57</v>
      </c>
      <c r="T54" s="36">
        <v>8</v>
      </c>
      <c r="U54" s="36">
        <v>10</v>
      </c>
      <c r="V54" s="36">
        <v>9</v>
      </c>
      <c r="W54" s="36">
        <v>5</v>
      </c>
      <c r="X54" s="36">
        <v>6</v>
      </c>
      <c r="Y54" s="31">
        <v>7.6</v>
      </c>
      <c r="Z54" s="32">
        <v>65</v>
      </c>
      <c r="AB54" s="30" t="s">
        <v>57</v>
      </c>
      <c r="AC54" s="36">
        <v>33</v>
      </c>
      <c r="AD54" s="36">
        <v>30</v>
      </c>
      <c r="AE54" s="36">
        <v>40</v>
      </c>
      <c r="AF54" s="36">
        <v>39</v>
      </c>
      <c r="AG54" s="36">
        <v>32</v>
      </c>
      <c r="AH54" s="31">
        <v>34.799999999999997</v>
      </c>
      <c r="AI54" s="32">
        <v>44</v>
      </c>
      <c r="AK54" s="30" t="s">
        <v>57</v>
      </c>
      <c r="AL54" s="36">
        <v>39</v>
      </c>
      <c r="AM54" s="36">
        <v>39</v>
      </c>
      <c r="AN54" s="36">
        <v>48</v>
      </c>
      <c r="AO54" s="36">
        <v>47</v>
      </c>
      <c r="AP54" s="36">
        <v>43</v>
      </c>
      <c r="AQ54" s="31">
        <v>43.2</v>
      </c>
      <c r="AR54" s="32">
        <v>45</v>
      </c>
    </row>
    <row r="55" spans="1:44" x14ac:dyDescent="0.25">
      <c r="A55" s="30" t="s">
        <v>58</v>
      </c>
      <c r="B55" s="36">
        <v>4821</v>
      </c>
      <c r="C55" s="36">
        <v>5501</v>
      </c>
      <c r="D55" s="36">
        <v>5670</v>
      </c>
      <c r="E55" s="36">
        <v>5755</v>
      </c>
      <c r="F55" s="36">
        <v>5751</v>
      </c>
      <c r="G55" s="37">
        <v>5499.6</v>
      </c>
      <c r="H55" s="32">
        <v>12</v>
      </c>
      <c r="J55" s="30" t="s">
        <v>58</v>
      </c>
      <c r="K55" s="36">
        <v>43</v>
      </c>
      <c r="L55" s="36">
        <v>38</v>
      </c>
      <c r="M55" s="36">
        <v>39</v>
      </c>
      <c r="N55" s="36">
        <v>33</v>
      </c>
      <c r="O55" s="36">
        <v>36</v>
      </c>
      <c r="P55" s="31">
        <v>37.799999999999997</v>
      </c>
      <c r="Q55" s="32">
        <v>7</v>
      </c>
      <c r="S55" s="30" t="s">
        <v>58</v>
      </c>
      <c r="T55" s="36">
        <v>47</v>
      </c>
      <c r="U55" s="36">
        <v>41</v>
      </c>
      <c r="V55" s="36">
        <v>42</v>
      </c>
      <c r="W55" s="36">
        <v>35</v>
      </c>
      <c r="X55" s="36">
        <v>42</v>
      </c>
      <c r="Y55" s="31">
        <v>41.4</v>
      </c>
      <c r="Z55" s="32">
        <v>7</v>
      </c>
      <c r="AB55" s="30" t="s">
        <v>58</v>
      </c>
      <c r="AC55" s="36">
        <v>101</v>
      </c>
      <c r="AD55" s="36">
        <v>126</v>
      </c>
      <c r="AE55" s="36">
        <v>121</v>
      </c>
      <c r="AF55" s="36">
        <v>93</v>
      </c>
      <c r="AG55" s="36">
        <v>109</v>
      </c>
      <c r="AH55" s="31">
        <v>110</v>
      </c>
      <c r="AI55" s="32">
        <v>6</v>
      </c>
      <c r="AK55" s="30" t="s">
        <v>58</v>
      </c>
      <c r="AL55" s="36">
        <v>129</v>
      </c>
      <c r="AM55" s="36">
        <v>177</v>
      </c>
      <c r="AN55" s="36">
        <v>159</v>
      </c>
      <c r="AO55" s="36">
        <v>124</v>
      </c>
      <c r="AP55" s="36">
        <v>147</v>
      </c>
      <c r="AQ55" s="31">
        <v>147.19999999999999</v>
      </c>
      <c r="AR55" s="32">
        <v>6</v>
      </c>
    </row>
    <row r="56" spans="1:44" x14ac:dyDescent="0.25">
      <c r="A56" s="30" t="s">
        <v>59</v>
      </c>
      <c r="B56" s="36">
        <v>368</v>
      </c>
      <c r="C56" s="36">
        <v>351</v>
      </c>
      <c r="D56" s="36">
        <v>373</v>
      </c>
      <c r="E56" s="36">
        <v>380</v>
      </c>
      <c r="F56" s="36">
        <v>344</v>
      </c>
      <c r="G56" s="37">
        <v>363.2</v>
      </c>
      <c r="H56" s="32">
        <v>84</v>
      </c>
      <c r="J56" s="30" t="s">
        <v>59</v>
      </c>
      <c r="K56" s="36">
        <v>3</v>
      </c>
      <c r="L56" s="36">
        <v>3</v>
      </c>
      <c r="M56" s="36">
        <v>4</v>
      </c>
      <c r="N56" s="36">
        <v>2</v>
      </c>
      <c r="O56" s="36">
        <v>1</v>
      </c>
      <c r="P56" s="31">
        <v>2.6</v>
      </c>
      <c r="Q56" s="32">
        <v>89</v>
      </c>
      <c r="S56" s="30" t="s">
        <v>59</v>
      </c>
      <c r="T56" s="36">
        <v>3</v>
      </c>
      <c r="U56" s="36">
        <v>3</v>
      </c>
      <c r="V56" s="36">
        <v>4</v>
      </c>
      <c r="W56" s="36">
        <v>2</v>
      </c>
      <c r="X56" s="36">
        <v>1</v>
      </c>
      <c r="Y56" s="31">
        <v>2.6</v>
      </c>
      <c r="Z56" s="32">
        <v>90</v>
      </c>
      <c r="AB56" s="30" t="s">
        <v>59</v>
      </c>
      <c r="AC56" s="36">
        <v>7</v>
      </c>
      <c r="AD56" s="36">
        <v>5</v>
      </c>
      <c r="AE56" s="36">
        <v>14</v>
      </c>
      <c r="AF56" s="36">
        <v>10</v>
      </c>
      <c r="AG56" s="36">
        <v>18</v>
      </c>
      <c r="AH56" s="31">
        <v>10.8</v>
      </c>
      <c r="AI56" s="32">
        <v>83</v>
      </c>
      <c r="AK56" s="30" t="s">
        <v>59</v>
      </c>
      <c r="AL56" s="36">
        <v>10</v>
      </c>
      <c r="AM56" s="36">
        <v>7</v>
      </c>
      <c r="AN56" s="36">
        <v>16</v>
      </c>
      <c r="AO56" s="36">
        <v>13</v>
      </c>
      <c r="AP56" s="36">
        <v>22</v>
      </c>
      <c r="AQ56" s="31">
        <v>13.6</v>
      </c>
      <c r="AR56" s="32">
        <v>84</v>
      </c>
    </row>
    <row r="57" spans="1:44" x14ac:dyDescent="0.25">
      <c r="A57" s="30" t="s">
        <v>60</v>
      </c>
      <c r="B57" s="36">
        <v>1586</v>
      </c>
      <c r="C57" s="36">
        <v>1742</v>
      </c>
      <c r="D57" s="36">
        <v>1585</v>
      </c>
      <c r="E57" s="36">
        <v>1624</v>
      </c>
      <c r="F57" s="36">
        <v>1628</v>
      </c>
      <c r="G57" s="37">
        <v>1633</v>
      </c>
      <c r="H57" s="32">
        <v>41</v>
      </c>
      <c r="J57" s="30" t="s">
        <v>60</v>
      </c>
      <c r="K57" s="36">
        <v>11</v>
      </c>
      <c r="L57" s="36">
        <v>15</v>
      </c>
      <c r="M57" s="36">
        <v>18</v>
      </c>
      <c r="N57" s="36">
        <v>13</v>
      </c>
      <c r="O57" s="36">
        <v>16</v>
      </c>
      <c r="P57" s="31">
        <v>14.6</v>
      </c>
      <c r="Q57" s="32">
        <v>39</v>
      </c>
      <c r="S57" s="30" t="s">
        <v>60</v>
      </c>
      <c r="T57" s="36">
        <v>12</v>
      </c>
      <c r="U57" s="36">
        <v>16</v>
      </c>
      <c r="V57" s="36">
        <v>18</v>
      </c>
      <c r="W57" s="36">
        <v>13</v>
      </c>
      <c r="X57" s="36">
        <v>16</v>
      </c>
      <c r="Y57" s="31">
        <v>15</v>
      </c>
      <c r="Z57" s="32">
        <v>40</v>
      </c>
      <c r="AB57" s="30" t="s">
        <v>60</v>
      </c>
      <c r="AC57" s="36">
        <v>30</v>
      </c>
      <c r="AD57" s="36">
        <v>31</v>
      </c>
      <c r="AE57" s="36">
        <v>29</v>
      </c>
      <c r="AF57" s="36">
        <v>26</v>
      </c>
      <c r="AG57" s="36">
        <v>25</v>
      </c>
      <c r="AH57" s="31">
        <v>28.2</v>
      </c>
      <c r="AI57" s="32">
        <v>53</v>
      </c>
      <c r="AK57" s="30" t="s">
        <v>60</v>
      </c>
      <c r="AL57" s="36">
        <v>34</v>
      </c>
      <c r="AM57" s="36">
        <v>41</v>
      </c>
      <c r="AN57" s="36">
        <v>36</v>
      </c>
      <c r="AO57" s="36">
        <v>32</v>
      </c>
      <c r="AP57" s="36">
        <v>33</v>
      </c>
      <c r="AQ57" s="31">
        <v>35.200000000000003</v>
      </c>
      <c r="AR57" s="32">
        <v>54</v>
      </c>
    </row>
    <row r="58" spans="1:44" x14ac:dyDescent="0.25">
      <c r="A58" s="30" t="s">
        <v>61</v>
      </c>
      <c r="B58" s="36">
        <v>1430</v>
      </c>
      <c r="C58" s="36">
        <v>1549</v>
      </c>
      <c r="D58" s="36">
        <v>1340</v>
      </c>
      <c r="E58" s="36">
        <v>1570</v>
      </c>
      <c r="F58" s="36">
        <v>1529</v>
      </c>
      <c r="G58" s="37">
        <v>1483.6</v>
      </c>
      <c r="H58" s="32">
        <v>43</v>
      </c>
      <c r="J58" s="30" t="s">
        <v>61</v>
      </c>
      <c r="K58" s="36">
        <v>6</v>
      </c>
      <c r="L58" s="36">
        <v>22</v>
      </c>
      <c r="M58" s="36">
        <v>8</v>
      </c>
      <c r="N58" s="36">
        <v>15</v>
      </c>
      <c r="O58" s="36">
        <v>13</v>
      </c>
      <c r="P58" s="31">
        <v>12.8</v>
      </c>
      <c r="Q58" s="32">
        <v>46</v>
      </c>
      <c r="S58" s="30" t="s">
        <v>61</v>
      </c>
      <c r="T58" s="36">
        <v>10</v>
      </c>
      <c r="U58" s="36">
        <v>26</v>
      </c>
      <c r="V58" s="36">
        <v>8</v>
      </c>
      <c r="W58" s="36">
        <v>15</v>
      </c>
      <c r="X58" s="36">
        <v>15</v>
      </c>
      <c r="Y58" s="31">
        <v>14.8</v>
      </c>
      <c r="Z58" s="32">
        <v>41</v>
      </c>
      <c r="AB58" s="30" t="s">
        <v>61</v>
      </c>
      <c r="AC58" s="36">
        <v>17</v>
      </c>
      <c r="AD58" s="36">
        <v>17</v>
      </c>
      <c r="AE58" s="36">
        <v>22</v>
      </c>
      <c r="AF58" s="36">
        <v>22</v>
      </c>
      <c r="AG58" s="36">
        <v>31</v>
      </c>
      <c r="AH58" s="31">
        <v>21.8</v>
      </c>
      <c r="AI58" s="32">
        <v>60</v>
      </c>
      <c r="AK58" s="30" t="s">
        <v>61</v>
      </c>
      <c r="AL58" s="36">
        <v>26</v>
      </c>
      <c r="AM58" s="36">
        <v>23</v>
      </c>
      <c r="AN58" s="36">
        <v>24</v>
      </c>
      <c r="AO58" s="36">
        <v>30</v>
      </c>
      <c r="AP58" s="36">
        <v>39</v>
      </c>
      <c r="AQ58" s="31">
        <v>28.4</v>
      </c>
      <c r="AR58" s="32">
        <v>59</v>
      </c>
    </row>
    <row r="59" spans="1:44" x14ac:dyDescent="0.25">
      <c r="A59" s="30" t="s">
        <v>62</v>
      </c>
      <c r="B59" s="36">
        <v>1709</v>
      </c>
      <c r="C59" s="36">
        <v>1961</v>
      </c>
      <c r="D59" s="36">
        <v>1922</v>
      </c>
      <c r="E59" s="36">
        <v>2008</v>
      </c>
      <c r="F59" s="36">
        <v>1926</v>
      </c>
      <c r="G59" s="37">
        <v>1905.2</v>
      </c>
      <c r="H59" s="32">
        <v>34</v>
      </c>
      <c r="J59" s="30" t="s">
        <v>62</v>
      </c>
      <c r="K59" s="36">
        <v>11</v>
      </c>
      <c r="L59" s="36">
        <v>12</v>
      </c>
      <c r="M59" s="36">
        <v>13</v>
      </c>
      <c r="N59" s="36">
        <v>15</v>
      </c>
      <c r="O59" s="36">
        <v>8</v>
      </c>
      <c r="P59" s="31">
        <v>11.8</v>
      </c>
      <c r="Q59" s="32">
        <v>50</v>
      </c>
      <c r="S59" s="30" t="s">
        <v>62</v>
      </c>
      <c r="T59" s="36">
        <v>11</v>
      </c>
      <c r="U59" s="36">
        <v>14</v>
      </c>
      <c r="V59" s="36">
        <v>14</v>
      </c>
      <c r="W59" s="36">
        <v>15</v>
      </c>
      <c r="X59" s="36">
        <v>8</v>
      </c>
      <c r="Y59" s="31">
        <v>12.4</v>
      </c>
      <c r="Z59" s="32">
        <v>52</v>
      </c>
      <c r="AB59" s="30" t="s">
        <v>62</v>
      </c>
      <c r="AC59" s="36">
        <v>31</v>
      </c>
      <c r="AD59" s="36">
        <v>40</v>
      </c>
      <c r="AE59" s="36">
        <v>36</v>
      </c>
      <c r="AF59" s="36">
        <v>51</v>
      </c>
      <c r="AG59" s="36">
        <v>34</v>
      </c>
      <c r="AH59" s="31">
        <v>38.4</v>
      </c>
      <c r="AI59" s="32">
        <v>38</v>
      </c>
      <c r="AK59" s="30" t="s">
        <v>62</v>
      </c>
      <c r="AL59" s="36">
        <v>40</v>
      </c>
      <c r="AM59" s="36">
        <v>52</v>
      </c>
      <c r="AN59" s="36">
        <v>45</v>
      </c>
      <c r="AO59" s="36">
        <v>60</v>
      </c>
      <c r="AP59" s="36">
        <v>39</v>
      </c>
      <c r="AQ59" s="31">
        <v>47.2</v>
      </c>
      <c r="AR59" s="32">
        <v>40</v>
      </c>
    </row>
    <row r="60" spans="1:44" x14ac:dyDescent="0.25">
      <c r="A60" s="30" t="s">
        <v>63</v>
      </c>
      <c r="B60" s="36">
        <v>754</v>
      </c>
      <c r="C60" s="36">
        <v>813</v>
      </c>
      <c r="D60" s="36">
        <v>856</v>
      </c>
      <c r="E60" s="36">
        <v>790</v>
      </c>
      <c r="F60" s="36">
        <v>938</v>
      </c>
      <c r="G60" s="37">
        <v>830.2</v>
      </c>
      <c r="H60" s="32">
        <v>66</v>
      </c>
      <c r="J60" s="30" t="s">
        <v>63</v>
      </c>
      <c r="K60" s="36">
        <v>1</v>
      </c>
      <c r="L60" s="36">
        <v>2</v>
      </c>
      <c r="M60" s="36">
        <v>3</v>
      </c>
      <c r="N60" s="36">
        <v>4</v>
      </c>
      <c r="O60" s="36">
        <v>7</v>
      </c>
      <c r="P60" s="31">
        <v>3.4</v>
      </c>
      <c r="Q60" s="32">
        <v>83</v>
      </c>
      <c r="S60" s="30" t="s">
        <v>63</v>
      </c>
      <c r="T60" s="36">
        <v>1</v>
      </c>
      <c r="U60" s="36">
        <v>3</v>
      </c>
      <c r="V60" s="36">
        <v>3</v>
      </c>
      <c r="W60" s="36">
        <v>4</v>
      </c>
      <c r="X60" s="36">
        <v>8</v>
      </c>
      <c r="Y60" s="31">
        <v>3.8</v>
      </c>
      <c r="Z60" s="32">
        <v>80</v>
      </c>
      <c r="AB60" s="30" t="s">
        <v>63</v>
      </c>
      <c r="AC60" s="36">
        <v>24</v>
      </c>
      <c r="AD60" s="36">
        <v>29</v>
      </c>
      <c r="AE60" s="36">
        <v>35</v>
      </c>
      <c r="AF60" s="36">
        <v>25</v>
      </c>
      <c r="AG60" s="36">
        <v>22</v>
      </c>
      <c r="AH60" s="31">
        <v>27</v>
      </c>
      <c r="AI60" s="32">
        <v>54</v>
      </c>
      <c r="AK60" s="30" t="s">
        <v>63</v>
      </c>
      <c r="AL60" s="36">
        <v>30</v>
      </c>
      <c r="AM60" s="36">
        <v>31</v>
      </c>
      <c r="AN60" s="36">
        <v>43</v>
      </c>
      <c r="AO60" s="36">
        <v>30</v>
      </c>
      <c r="AP60" s="36">
        <v>23</v>
      </c>
      <c r="AQ60" s="31">
        <v>31.4</v>
      </c>
      <c r="AR60" s="32">
        <v>56</v>
      </c>
    </row>
    <row r="61" spans="1:44" x14ac:dyDescent="0.25">
      <c r="A61" s="30" t="s">
        <v>64</v>
      </c>
      <c r="B61" s="36">
        <v>292</v>
      </c>
      <c r="C61" s="36">
        <v>334</v>
      </c>
      <c r="D61" s="36">
        <v>351</v>
      </c>
      <c r="E61" s="36">
        <v>342</v>
      </c>
      <c r="F61" s="36">
        <v>414</v>
      </c>
      <c r="G61" s="37">
        <v>346.6</v>
      </c>
      <c r="H61" s="32">
        <v>86</v>
      </c>
      <c r="J61" s="30" t="s">
        <v>64</v>
      </c>
      <c r="K61" s="36">
        <v>5</v>
      </c>
      <c r="L61" s="36">
        <v>3</v>
      </c>
      <c r="M61" s="36">
        <v>4</v>
      </c>
      <c r="N61" s="36">
        <v>2</v>
      </c>
      <c r="O61" s="36">
        <v>8</v>
      </c>
      <c r="P61" s="31">
        <v>4.4000000000000004</v>
      </c>
      <c r="Q61" s="32">
        <v>77</v>
      </c>
      <c r="S61" s="30" t="s">
        <v>64</v>
      </c>
      <c r="T61" s="36">
        <v>5</v>
      </c>
      <c r="U61" s="36">
        <v>3</v>
      </c>
      <c r="V61" s="36">
        <v>4</v>
      </c>
      <c r="W61" s="36">
        <v>2</v>
      </c>
      <c r="X61" s="36">
        <v>9</v>
      </c>
      <c r="Y61" s="31">
        <v>4.5999999999999996</v>
      </c>
      <c r="Z61" s="32">
        <v>78</v>
      </c>
      <c r="AB61" s="30" t="s">
        <v>64</v>
      </c>
      <c r="AC61" s="36">
        <v>7</v>
      </c>
      <c r="AD61" s="36">
        <v>8</v>
      </c>
      <c r="AE61" s="36">
        <v>10</v>
      </c>
      <c r="AF61" s="36">
        <v>9</v>
      </c>
      <c r="AG61" s="36">
        <v>10</v>
      </c>
      <c r="AH61" s="31">
        <v>8.8000000000000007</v>
      </c>
      <c r="AI61" s="32">
        <v>86</v>
      </c>
      <c r="AK61" s="30" t="s">
        <v>64</v>
      </c>
      <c r="AL61" s="36">
        <v>10</v>
      </c>
      <c r="AM61" s="36">
        <v>12</v>
      </c>
      <c r="AN61" s="36">
        <v>13</v>
      </c>
      <c r="AO61" s="36">
        <v>9</v>
      </c>
      <c r="AP61" s="36">
        <v>18</v>
      </c>
      <c r="AQ61" s="31">
        <v>12.4</v>
      </c>
      <c r="AR61" s="32">
        <v>85</v>
      </c>
    </row>
    <row r="62" spans="1:44" x14ac:dyDescent="0.25">
      <c r="A62" s="30" t="s">
        <v>65</v>
      </c>
      <c r="B62" s="36">
        <v>621</v>
      </c>
      <c r="C62" s="36">
        <v>622</v>
      </c>
      <c r="D62" s="36">
        <v>578</v>
      </c>
      <c r="E62" s="36">
        <v>614</v>
      </c>
      <c r="F62" s="36">
        <v>625</v>
      </c>
      <c r="G62" s="37">
        <v>612</v>
      </c>
      <c r="H62" s="32">
        <v>70</v>
      </c>
      <c r="J62" s="30" t="s">
        <v>65</v>
      </c>
      <c r="K62" s="36">
        <v>6</v>
      </c>
      <c r="L62" s="36">
        <v>3</v>
      </c>
      <c r="M62" s="36">
        <v>5</v>
      </c>
      <c r="N62" s="36">
        <v>6</v>
      </c>
      <c r="O62" s="36">
        <v>4</v>
      </c>
      <c r="P62" s="31">
        <v>4.8</v>
      </c>
      <c r="Q62" s="32">
        <v>73</v>
      </c>
      <c r="S62" s="30" t="s">
        <v>65</v>
      </c>
      <c r="T62" s="36">
        <v>6</v>
      </c>
      <c r="U62" s="36">
        <v>3</v>
      </c>
      <c r="V62" s="36">
        <v>5</v>
      </c>
      <c r="W62" s="36">
        <v>6</v>
      </c>
      <c r="X62" s="36">
        <v>5</v>
      </c>
      <c r="Y62" s="31">
        <v>5</v>
      </c>
      <c r="Z62" s="32">
        <v>74</v>
      </c>
      <c r="AB62" s="30" t="s">
        <v>65</v>
      </c>
      <c r="AC62" s="36">
        <v>15</v>
      </c>
      <c r="AD62" s="36">
        <v>13</v>
      </c>
      <c r="AE62" s="36">
        <v>18</v>
      </c>
      <c r="AF62" s="36">
        <v>16</v>
      </c>
      <c r="AG62" s="36">
        <v>13</v>
      </c>
      <c r="AH62" s="31">
        <v>15</v>
      </c>
      <c r="AI62" s="32">
        <v>77</v>
      </c>
      <c r="AK62" s="30" t="s">
        <v>65</v>
      </c>
      <c r="AL62" s="36">
        <v>22</v>
      </c>
      <c r="AM62" s="36">
        <v>17</v>
      </c>
      <c r="AN62" s="36">
        <v>22</v>
      </c>
      <c r="AO62" s="36">
        <v>24</v>
      </c>
      <c r="AP62" s="36">
        <v>14</v>
      </c>
      <c r="AQ62" s="31">
        <v>19.8</v>
      </c>
      <c r="AR62" s="32">
        <v>77</v>
      </c>
    </row>
    <row r="63" spans="1:44" x14ac:dyDescent="0.25">
      <c r="A63" s="30" t="s">
        <v>66</v>
      </c>
      <c r="B63" s="36">
        <v>1060</v>
      </c>
      <c r="C63" s="36">
        <v>1070</v>
      </c>
      <c r="D63" s="36">
        <v>1055</v>
      </c>
      <c r="E63" s="36">
        <v>1054</v>
      </c>
      <c r="F63" s="36">
        <v>1091</v>
      </c>
      <c r="G63" s="37">
        <v>1066</v>
      </c>
      <c r="H63" s="32">
        <v>57</v>
      </c>
      <c r="J63" s="30" t="s">
        <v>66</v>
      </c>
      <c r="K63" s="36">
        <v>5</v>
      </c>
      <c r="L63" s="36">
        <v>8</v>
      </c>
      <c r="M63" s="36">
        <v>7</v>
      </c>
      <c r="N63" s="36">
        <v>7</v>
      </c>
      <c r="O63" s="36">
        <v>7</v>
      </c>
      <c r="P63" s="31">
        <v>6.8</v>
      </c>
      <c r="Q63" s="32">
        <v>65</v>
      </c>
      <c r="S63" s="30" t="s">
        <v>66</v>
      </c>
      <c r="T63" s="36">
        <v>6</v>
      </c>
      <c r="U63" s="36">
        <v>8</v>
      </c>
      <c r="V63" s="36">
        <v>10</v>
      </c>
      <c r="W63" s="36">
        <v>8</v>
      </c>
      <c r="X63" s="36">
        <v>7</v>
      </c>
      <c r="Y63" s="31">
        <v>7.8</v>
      </c>
      <c r="Z63" s="32">
        <v>63</v>
      </c>
      <c r="AB63" s="30" t="s">
        <v>66</v>
      </c>
      <c r="AC63" s="36">
        <v>34</v>
      </c>
      <c r="AD63" s="36">
        <v>49</v>
      </c>
      <c r="AE63" s="36">
        <v>30</v>
      </c>
      <c r="AF63" s="36">
        <v>23</v>
      </c>
      <c r="AG63" s="36">
        <v>21</v>
      </c>
      <c r="AH63" s="31">
        <v>31.4</v>
      </c>
      <c r="AI63" s="32">
        <v>51</v>
      </c>
      <c r="AK63" s="30" t="s">
        <v>66</v>
      </c>
      <c r="AL63" s="36">
        <v>36</v>
      </c>
      <c r="AM63" s="36">
        <v>60</v>
      </c>
      <c r="AN63" s="36">
        <v>52</v>
      </c>
      <c r="AO63" s="36">
        <v>32</v>
      </c>
      <c r="AP63" s="36">
        <v>36</v>
      </c>
      <c r="AQ63" s="31">
        <v>43.2</v>
      </c>
      <c r="AR63" s="32">
        <v>45</v>
      </c>
    </row>
    <row r="64" spans="1:44" x14ac:dyDescent="0.25">
      <c r="A64" s="30" t="s">
        <v>67</v>
      </c>
      <c r="B64" s="36">
        <v>30785</v>
      </c>
      <c r="C64" s="36">
        <v>36438</v>
      </c>
      <c r="D64" s="36">
        <v>37204</v>
      </c>
      <c r="E64" s="36">
        <v>37917</v>
      </c>
      <c r="F64" s="36">
        <v>37231</v>
      </c>
      <c r="G64" s="37">
        <v>35915</v>
      </c>
      <c r="H64" s="32">
        <v>1</v>
      </c>
      <c r="J64" s="30" t="s">
        <v>67</v>
      </c>
      <c r="K64" s="36">
        <v>121</v>
      </c>
      <c r="L64" s="36">
        <v>128</v>
      </c>
      <c r="M64" s="36">
        <v>125</v>
      </c>
      <c r="N64" s="36">
        <v>110</v>
      </c>
      <c r="O64" s="36">
        <v>141</v>
      </c>
      <c r="P64" s="31">
        <v>125</v>
      </c>
      <c r="Q64" s="32">
        <v>1</v>
      </c>
      <c r="S64" s="30" t="s">
        <v>67</v>
      </c>
      <c r="T64" s="36">
        <v>126</v>
      </c>
      <c r="U64" s="36">
        <v>139</v>
      </c>
      <c r="V64" s="36">
        <v>137</v>
      </c>
      <c r="W64" s="36">
        <v>116</v>
      </c>
      <c r="X64" s="36">
        <v>147</v>
      </c>
      <c r="Y64" s="31">
        <v>133</v>
      </c>
      <c r="Z64" s="32">
        <v>1</v>
      </c>
      <c r="AB64" s="30" t="s">
        <v>67</v>
      </c>
      <c r="AC64" s="36">
        <v>169</v>
      </c>
      <c r="AD64" s="36">
        <v>174</v>
      </c>
      <c r="AE64" s="36">
        <v>167</v>
      </c>
      <c r="AF64" s="36">
        <v>183</v>
      </c>
      <c r="AG64" s="36">
        <v>190</v>
      </c>
      <c r="AH64" s="31">
        <v>176.6</v>
      </c>
      <c r="AI64" s="32">
        <v>3</v>
      </c>
      <c r="AK64" s="30" t="s">
        <v>67</v>
      </c>
      <c r="AL64" s="36">
        <v>207</v>
      </c>
      <c r="AM64" s="36">
        <v>214</v>
      </c>
      <c r="AN64" s="36">
        <v>209</v>
      </c>
      <c r="AO64" s="36">
        <v>223</v>
      </c>
      <c r="AP64" s="36">
        <v>231</v>
      </c>
      <c r="AQ64" s="31">
        <v>216.8</v>
      </c>
      <c r="AR64" s="32">
        <v>2</v>
      </c>
    </row>
    <row r="65" spans="1:44" x14ac:dyDescent="0.25">
      <c r="A65" s="30" t="s">
        <v>68</v>
      </c>
      <c r="B65" s="36">
        <v>205</v>
      </c>
      <c r="C65" s="36">
        <v>248</v>
      </c>
      <c r="D65" s="36">
        <v>207</v>
      </c>
      <c r="E65" s="36">
        <v>229</v>
      </c>
      <c r="F65" s="36">
        <v>245</v>
      </c>
      <c r="G65" s="37">
        <v>226.8</v>
      </c>
      <c r="H65" s="32">
        <v>91</v>
      </c>
      <c r="J65" s="30" t="s">
        <v>68</v>
      </c>
      <c r="K65" s="36">
        <v>4</v>
      </c>
      <c r="L65" s="36">
        <v>2</v>
      </c>
      <c r="M65" s="36">
        <v>0</v>
      </c>
      <c r="N65" s="36">
        <v>3</v>
      </c>
      <c r="O65" s="36">
        <v>5</v>
      </c>
      <c r="P65" s="31">
        <v>2.8</v>
      </c>
      <c r="Q65" s="32">
        <v>87</v>
      </c>
      <c r="S65" s="30" t="s">
        <v>68</v>
      </c>
      <c r="T65" s="36">
        <v>4</v>
      </c>
      <c r="U65" s="36">
        <v>2</v>
      </c>
      <c r="V65" s="36">
        <v>0</v>
      </c>
      <c r="W65" s="36">
        <v>3</v>
      </c>
      <c r="X65" s="36">
        <v>5</v>
      </c>
      <c r="Y65" s="31">
        <v>2.8</v>
      </c>
      <c r="Z65" s="32">
        <v>87</v>
      </c>
      <c r="AB65" s="30" t="s">
        <v>68</v>
      </c>
      <c r="AC65" s="36">
        <v>2</v>
      </c>
      <c r="AD65" s="36">
        <v>5</v>
      </c>
      <c r="AE65" s="36">
        <v>7</v>
      </c>
      <c r="AF65" s="36">
        <v>10</v>
      </c>
      <c r="AG65" s="36">
        <v>5</v>
      </c>
      <c r="AH65" s="31">
        <v>5.8</v>
      </c>
      <c r="AI65" s="32">
        <v>94</v>
      </c>
      <c r="AK65" s="30" t="s">
        <v>68</v>
      </c>
      <c r="AL65" s="36">
        <v>3</v>
      </c>
      <c r="AM65" s="36">
        <v>7</v>
      </c>
      <c r="AN65" s="36">
        <v>11</v>
      </c>
      <c r="AO65" s="36">
        <v>15</v>
      </c>
      <c r="AP65" s="36">
        <v>5</v>
      </c>
      <c r="AQ65" s="31">
        <v>8.1999999999999993</v>
      </c>
      <c r="AR65" s="32">
        <v>92</v>
      </c>
    </row>
    <row r="66" spans="1:44" x14ac:dyDescent="0.25">
      <c r="A66" s="30" t="s">
        <v>69</v>
      </c>
      <c r="B66" s="36">
        <v>659</v>
      </c>
      <c r="C66" s="36">
        <v>656</v>
      </c>
      <c r="D66" s="36">
        <v>536</v>
      </c>
      <c r="E66" s="36">
        <v>552</v>
      </c>
      <c r="F66" s="36">
        <v>535</v>
      </c>
      <c r="G66" s="37">
        <v>587.6</v>
      </c>
      <c r="H66" s="32">
        <v>72</v>
      </c>
      <c r="J66" s="30" t="s">
        <v>69</v>
      </c>
      <c r="K66" s="36">
        <v>12</v>
      </c>
      <c r="L66" s="36">
        <v>7</v>
      </c>
      <c r="M66" s="36">
        <v>9</v>
      </c>
      <c r="N66" s="36">
        <v>13</v>
      </c>
      <c r="O66" s="36">
        <v>10</v>
      </c>
      <c r="P66" s="31">
        <v>10.199999999999999</v>
      </c>
      <c r="Q66" s="32">
        <v>57</v>
      </c>
      <c r="S66" s="30" t="s">
        <v>69</v>
      </c>
      <c r="T66" s="36">
        <v>14</v>
      </c>
      <c r="U66" s="36">
        <v>7</v>
      </c>
      <c r="V66" s="36">
        <v>9</v>
      </c>
      <c r="W66" s="36">
        <v>14</v>
      </c>
      <c r="X66" s="36">
        <v>10</v>
      </c>
      <c r="Y66" s="31">
        <v>10.8</v>
      </c>
      <c r="Z66" s="32">
        <v>57</v>
      </c>
      <c r="AB66" s="30" t="s">
        <v>69</v>
      </c>
      <c r="AC66" s="36">
        <v>20</v>
      </c>
      <c r="AD66" s="36">
        <v>26</v>
      </c>
      <c r="AE66" s="36">
        <v>16</v>
      </c>
      <c r="AF66" s="36">
        <v>27</v>
      </c>
      <c r="AG66" s="36">
        <v>21</v>
      </c>
      <c r="AH66" s="31">
        <v>22</v>
      </c>
      <c r="AI66" s="32">
        <v>59</v>
      </c>
      <c r="AK66" s="30" t="s">
        <v>69</v>
      </c>
      <c r="AL66" s="36">
        <v>35</v>
      </c>
      <c r="AM66" s="36">
        <v>29</v>
      </c>
      <c r="AN66" s="36">
        <v>21</v>
      </c>
      <c r="AO66" s="36">
        <v>40</v>
      </c>
      <c r="AP66" s="36">
        <v>27</v>
      </c>
      <c r="AQ66" s="31">
        <v>30.4</v>
      </c>
      <c r="AR66" s="32">
        <v>57</v>
      </c>
    </row>
    <row r="67" spans="1:44" x14ac:dyDescent="0.25">
      <c r="A67" s="30" t="s">
        <v>70</v>
      </c>
      <c r="B67" s="36">
        <v>2165</v>
      </c>
      <c r="C67" s="36">
        <v>2516</v>
      </c>
      <c r="D67" s="36">
        <v>2475</v>
      </c>
      <c r="E67" s="36">
        <v>2613</v>
      </c>
      <c r="F67" s="36">
        <v>2535</v>
      </c>
      <c r="G67" s="37">
        <v>2460.8000000000002</v>
      </c>
      <c r="H67" s="32">
        <v>30</v>
      </c>
      <c r="J67" s="30" t="s">
        <v>70</v>
      </c>
      <c r="K67" s="36">
        <v>20</v>
      </c>
      <c r="L67" s="36">
        <v>21</v>
      </c>
      <c r="M67" s="36">
        <v>18</v>
      </c>
      <c r="N67" s="36">
        <v>20</v>
      </c>
      <c r="O67" s="36">
        <v>17</v>
      </c>
      <c r="P67" s="31">
        <v>19.2</v>
      </c>
      <c r="Q67" s="32">
        <v>27</v>
      </c>
      <c r="S67" s="30" t="s">
        <v>70</v>
      </c>
      <c r="T67" s="36">
        <v>22</v>
      </c>
      <c r="U67" s="36">
        <v>26</v>
      </c>
      <c r="V67" s="36">
        <v>19</v>
      </c>
      <c r="W67" s="36">
        <v>27</v>
      </c>
      <c r="X67" s="36">
        <v>17</v>
      </c>
      <c r="Y67" s="31">
        <v>22.2</v>
      </c>
      <c r="Z67" s="32">
        <v>26</v>
      </c>
      <c r="AB67" s="30" t="s">
        <v>70</v>
      </c>
      <c r="AC67" s="36">
        <v>53</v>
      </c>
      <c r="AD67" s="36">
        <v>43</v>
      </c>
      <c r="AE67" s="36">
        <v>48</v>
      </c>
      <c r="AF67" s="36">
        <v>44</v>
      </c>
      <c r="AG67" s="36">
        <v>46</v>
      </c>
      <c r="AH67" s="31">
        <v>46.8</v>
      </c>
      <c r="AI67" s="32">
        <v>27</v>
      </c>
      <c r="AK67" s="30" t="s">
        <v>70</v>
      </c>
      <c r="AL67" s="36">
        <v>64</v>
      </c>
      <c r="AM67" s="36">
        <v>51</v>
      </c>
      <c r="AN67" s="36">
        <v>58</v>
      </c>
      <c r="AO67" s="36">
        <v>57</v>
      </c>
      <c r="AP67" s="36">
        <v>64</v>
      </c>
      <c r="AQ67" s="31">
        <v>58.8</v>
      </c>
      <c r="AR67" s="32">
        <v>27</v>
      </c>
    </row>
    <row r="68" spans="1:44" x14ac:dyDescent="0.25">
      <c r="A68" s="30" t="s">
        <v>71</v>
      </c>
      <c r="B68" s="36">
        <v>2464</v>
      </c>
      <c r="C68" s="36">
        <v>2744</v>
      </c>
      <c r="D68" s="36">
        <v>2581</v>
      </c>
      <c r="E68" s="36">
        <v>2649</v>
      </c>
      <c r="F68" s="36">
        <v>2502</v>
      </c>
      <c r="G68" s="37">
        <v>2588</v>
      </c>
      <c r="H68" s="32">
        <v>28</v>
      </c>
      <c r="J68" s="30" t="s">
        <v>71</v>
      </c>
      <c r="K68" s="36">
        <v>26</v>
      </c>
      <c r="L68" s="36">
        <v>22</v>
      </c>
      <c r="M68" s="36">
        <v>23</v>
      </c>
      <c r="N68" s="36">
        <v>23</v>
      </c>
      <c r="O68" s="36">
        <v>11</v>
      </c>
      <c r="P68" s="31">
        <v>21</v>
      </c>
      <c r="Q68" s="32">
        <v>25</v>
      </c>
      <c r="S68" s="30" t="s">
        <v>71</v>
      </c>
      <c r="T68" s="36">
        <v>28</v>
      </c>
      <c r="U68" s="36">
        <v>23</v>
      </c>
      <c r="V68" s="36">
        <v>25</v>
      </c>
      <c r="W68" s="36">
        <v>24</v>
      </c>
      <c r="X68" s="36">
        <v>13</v>
      </c>
      <c r="Y68" s="31">
        <v>22.6</v>
      </c>
      <c r="Z68" s="32">
        <v>25</v>
      </c>
      <c r="AB68" s="30" t="s">
        <v>71</v>
      </c>
      <c r="AC68" s="36">
        <v>59</v>
      </c>
      <c r="AD68" s="36">
        <v>66</v>
      </c>
      <c r="AE68" s="36">
        <v>69</v>
      </c>
      <c r="AF68" s="36">
        <v>52</v>
      </c>
      <c r="AG68" s="36">
        <v>54</v>
      </c>
      <c r="AH68" s="31">
        <v>60</v>
      </c>
      <c r="AI68" s="32">
        <v>20</v>
      </c>
      <c r="AK68" s="30" t="s">
        <v>71</v>
      </c>
      <c r="AL68" s="36">
        <v>73</v>
      </c>
      <c r="AM68" s="36">
        <v>77</v>
      </c>
      <c r="AN68" s="36">
        <v>98</v>
      </c>
      <c r="AO68" s="36">
        <v>63</v>
      </c>
      <c r="AP68" s="36">
        <v>72</v>
      </c>
      <c r="AQ68" s="31">
        <v>76.599999999999994</v>
      </c>
      <c r="AR68" s="32">
        <v>21</v>
      </c>
    </row>
    <row r="69" spans="1:44" x14ac:dyDescent="0.25">
      <c r="A69" s="30" t="s">
        <v>72</v>
      </c>
      <c r="B69" s="36">
        <v>5068</v>
      </c>
      <c r="C69" s="36">
        <v>5605</v>
      </c>
      <c r="D69" s="36">
        <v>5623</v>
      </c>
      <c r="E69" s="36">
        <v>5850</v>
      </c>
      <c r="F69" s="36">
        <v>5835</v>
      </c>
      <c r="G69" s="37">
        <v>5596.2</v>
      </c>
      <c r="H69" s="32">
        <v>10</v>
      </c>
      <c r="J69" s="30" t="s">
        <v>72</v>
      </c>
      <c r="K69" s="36">
        <v>16</v>
      </c>
      <c r="L69" s="36">
        <v>30</v>
      </c>
      <c r="M69" s="36">
        <v>19</v>
      </c>
      <c r="N69" s="36">
        <v>18</v>
      </c>
      <c r="O69" s="36">
        <v>29</v>
      </c>
      <c r="P69" s="31">
        <v>22.4</v>
      </c>
      <c r="Q69" s="32">
        <v>22</v>
      </c>
      <c r="S69" s="30" t="s">
        <v>72</v>
      </c>
      <c r="T69" s="36">
        <v>19</v>
      </c>
      <c r="U69" s="36">
        <v>32</v>
      </c>
      <c r="V69" s="36">
        <v>19</v>
      </c>
      <c r="W69" s="36">
        <v>19</v>
      </c>
      <c r="X69" s="36">
        <v>31</v>
      </c>
      <c r="Y69" s="31">
        <v>24</v>
      </c>
      <c r="Z69" s="32">
        <v>23</v>
      </c>
      <c r="AB69" s="30" t="s">
        <v>72</v>
      </c>
      <c r="AC69" s="36">
        <v>39</v>
      </c>
      <c r="AD69" s="36">
        <v>49</v>
      </c>
      <c r="AE69" s="36">
        <v>53</v>
      </c>
      <c r="AF69" s="36">
        <v>44</v>
      </c>
      <c r="AG69" s="36">
        <v>47</v>
      </c>
      <c r="AH69" s="31">
        <v>46.4</v>
      </c>
      <c r="AI69" s="32">
        <v>28</v>
      </c>
      <c r="AK69" s="30" t="s">
        <v>72</v>
      </c>
      <c r="AL69" s="36">
        <v>45</v>
      </c>
      <c r="AM69" s="36">
        <v>62</v>
      </c>
      <c r="AN69" s="36">
        <v>64</v>
      </c>
      <c r="AO69" s="36">
        <v>49</v>
      </c>
      <c r="AP69" s="36">
        <v>53</v>
      </c>
      <c r="AQ69" s="31">
        <v>54.6</v>
      </c>
      <c r="AR69" s="32">
        <v>30</v>
      </c>
    </row>
    <row r="70" spans="1:44" x14ac:dyDescent="0.25">
      <c r="A70" s="30" t="s">
        <v>73</v>
      </c>
      <c r="B70" s="36">
        <v>462</v>
      </c>
      <c r="C70" s="36">
        <v>492</v>
      </c>
      <c r="D70" s="36">
        <v>444</v>
      </c>
      <c r="E70" s="36">
        <v>438</v>
      </c>
      <c r="F70" s="36">
        <v>461</v>
      </c>
      <c r="G70" s="37">
        <v>459.4</v>
      </c>
      <c r="H70" s="32">
        <v>79</v>
      </c>
      <c r="J70" s="30" t="s">
        <v>73</v>
      </c>
      <c r="K70" s="36">
        <v>6</v>
      </c>
      <c r="L70" s="36">
        <v>7</v>
      </c>
      <c r="M70" s="36">
        <v>10</v>
      </c>
      <c r="N70" s="36">
        <v>3</v>
      </c>
      <c r="O70" s="36">
        <v>7</v>
      </c>
      <c r="P70" s="31">
        <v>6.6</v>
      </c>
      <c r="Q70" s="32">
        <v>66</v>
      </c>
      <c r="S70" s="30" t="s">
        <v>73</v>
      </c>
      <c r="T70" s="36">
        <v>10</v>
      </c>
      <c r="U70" s="36">
        <v>7</v>
      </c>
      <c r="V70" s="36">
        <v>10</v>
      </c>
      <c r="W70" s="36">
        <v>3</v>
      </c>
      <c r="X70" s="36">
        <v>7</v>
      </c>
      <c r="Y70" s="31">
        <v>7.4</v>
      </c>
      <c r="Z70" s="32">
        <v>66</v>
      </c>
      <c r="AB70" s="30" t="s">
        <v>73</v>
      </c>
      <c r="AC70" s="36">
        <v>14</v>
      </c>
      <c r="AD70" s="36">
        <v>21</v>
      </c>
      <c r="AE70" s="36">
        <v>15</v>
      </c>
      <c r="AF70" s="36">
        <v>15</v>
      </c>
      <c r="AG70" s="36">
        <v>20</v>
      </c>
      <c r="AH70" s="31">
        <v>17</v>
      </c>
      <c r="AI70" s="32">
        <v>75</v>
      </c>
      <c r="AK70" s="30" t="s">
        <v>73</v>
      </c>
      <c r="AL70" s="36">
        <v>18</v>
      </c>
      <c r="AM70" s="36">
        <v>29</v>
      </c>
      <c r="AN70" s="36">
        <v>17</v>
      </c>
      <c r="AO70" s="36">
        <v>16</v>
      </c>
      <c r="AP70" s="36">
        <v>23</v>
      </c>
      <c r="AQ70" s="31">
        <v>20.6</v>
      </c>
      <c r="AR70" s="32">
        <v>75</v>
      </c>
    </row>
    <row r="71" spans="1:44" x14ac:dyDescent="0.25">
      <c r="A71" s="30" t="s">
        <v>74</v>
      </c>
      <c r="B71" s="36">
        <v>3945</v>
      </c>
      <c r="C71" s="36">
        <v>4228</v>
      </c>
      <c r="D71" s="36">
        <v>4048</v>
      </c>
      <c r="E71" s="36">
        <v>3943</v>
      </c>
      <c r="F71" s="36">
        <v>3926</v>
      </c>
      <c r="G71" s="37">
        <v>4018</v>
      </c>
      <c r="H71" s="32">
        <v>18</v>
      </c>
      <c r="J71" s="30" t="s">
        <v>74</v>
      </c>
      <c r="K71" s="36">
        <v>18</v>
      </c>
      <c r="L71" s="36">
        <v>27</v>
      </c>
      <c r="M71" s="36">
        <v>33</v>
      </c>
      <c r="N71" s="36">
        <v>28</v>
      </c>
      <c r="O71" s="36">
        <v>24</v>
      </c>
      <c r="P71" s="31">
        <v>26</v>
      </c>
      <c r="Q71" s="32">
        <v>17</v>
      </c>
      <c r="S71" s="30" t="s">
        <v>74</v>
      </c>
      <c r="T71" s="36">
        <v>19</v>
      </c>
      <c r="U71" s="36">
        <v>29</v>
      </c>
      <c r="V71" s="36">
        <v>39</v>
      </c>
      <c r="W71" s="36">
        <v>28</v>
      </c>
      <c r="X71" s="36">
        <v>25</v>
      </c>
      <c r="Y71" s="31">
        <v>28</v>
      </c>
      <c r="Z71" s="32">
        <v>17</v>
      </c>
      <c r="AB71" s="30" t="s">
        <v>74</v>
      </c>
      <c r="AC71" s="36">
        <v>64</v>
      </c>
      <c r="AD71" s="36">
        <v>58</v>
      </c>
      <c r="AE71" s="36">
        <v>46</v>
      </c>
      <c r="AF71" s="36">
        <v>90</v>
      </c>
      <c r="AG71" s="36">
        <v>84</v>
      </c>
      <c r="AH71" s="31">
        <v>68.400000000000006</v>
      </c>
      <c r="AI71" s="32">
        <v>18</v>
      </c>
      <c r="AK71" s="30" t="s">
        <v>74</v>
      </c>
      <c r="AL71" s="36">
        <v>81</v>
      </c>
      <c r="AM71" s="36">
        <v>70</v>
      </c>
      <c r="AN71" s="36">
        <v>60</v>
      </c>
      <c r="AO71" s="36">
        <v>103</v>
      </c>
      <c r="AP71" s="36">
        <v>95</v>
      </c>
      <c r="AQ71" s="31">
        <v>81.8</v>
      </c>
      <c r="AR71" s="32">
        <v>19</v>
      </c>
    </row>
    <row r="72" spans="1:44" x14ac:dyDescent="0.25">
      <c r="A72" s="30" t="s">
        <v>75</v>
      </c>
      <c r="B72" s="36">
        <v>2450</v>
      </c>
      <c r="C72" s="36">
        <v>3129</v>
      </c>
      <c r="D72" s="36">
        <v>3424</v>
      </c>
      <c r="E72" s="36">
        <v>4242</v>
      </c>
      <c r="F72" s="36">
        <v>4139</v>
      </c>
      <c r="G72" s="37">
        <v>3476.8</v>
      </c>
      <c r="H72" s="32">
        <v>22</v>
      </c>
      <c r="J72" s="30" t="s">
        <v>75</v>
      </c>
      <c r="K72" s="36">
        <v>11</v>
      </c>
      <c r="L72" s="36">
        <v>17</v>
      </c>
      <c r="M72" s="36">
        <v>21</v>
      </c>
      <c r="N72" s="36">
        <v>18</v>
      </c>
      <c r="O72" s="36">
        <v>18</v>
      </c>
      <c r="P72" s="31">
        <v>17</v>
      </c>
      <c r="Q72" s="32">
        <v>31</v>
      </c>
      <c r="S72" s="30" t="s">
        <v>75</v>
      </c>
      <c r="T72" s="36">
        <v>12</v>
      </c>
      <c r="U72" s="36">
        <v>19</v>
      </c>
      <c r="V72" s="36">
        <v>22</v>
      </c>
      <c r="W72" s="36">
        <v>19</v>
      </c>
      <c r="X72" s="36">
        <v>24</v>
      </c>
      <c r="Y72" s="31">
        <v>19.2</v>
      </c>
      <c r="Z72" s="32">
        <v>31</v>
      </c>
      <c r="AB72" s="30" t="s">
        <v>75</v>
      </c>
      <c r="AC72" s="36">
        <v>36</v>
      </c>
      <c r="AD72" s="36">
        <v>43</v>
      </c>
      <c r="AE72" s="36">
        <v>38</v>
      </c>
      <c r="AF72" s="36">
        <v>35</v>
      </c>
      <c r="AG72" s="36">
        <v>45</v>
      </c>
      <c r="AH72" s="31">
        <v>39.4</v>
      </c>
      <c r="AI72" s="32">
        <v>35</v>
      </c>
      <c r="AK72" s="30" t="s">
        <v>75</v>
      </c>
      <c r="AL72" s="36">
        <v>44</v>
      </c>
      <c r="AM72" s="36">
        <v>49</v>
      </c>
      <c r="AN72" s="36">
        <v>48</v>
      </c>
      <c r="AO72" s="36">
        <v>46</v>
      </c>
      <c r="AP72" s="36">
        <v>55</v>
      </c>
      <c r="AQ72" s="31">
        <v>48.4</v>
      </c>
      <c r="AR72" s="32">
        <v>37</v>
      </c>
    </row>
    <row r="73" spans="1:44" x14ac:dyDescent="0.25">
      <c r="A73" s="30" t="s">
        <v>76</v>
      </c>
      <c r="B73" s="36">
        <v>192</v>
      </c>
      <c r="C73" s="36">
        <v>222</v>
      </c>
      <c r="D73" s="36">
        <v>218</v>
      </c>
      <c r="E73" s="36">
        <v>247</v>
      </c>
      <c r="F73" s="36">
        <v>216</v>
      </c>
      <c r="G73" s="37">
        <v>219</v>
      </c>
      <c r="H73" s="32">
        <v>92</v>
      </c>
      <c r="J73" s="30" t="s">
        <v>76</v>
      </c>
      <c r="K73" s="36">
        <v>4</v>
      </c>
      <c r="L73" s="36">
        <v>3</v>
      </c>
      <c r="M73" s="36">
        <v>2</v>
      </c>
      <c r="N73" s="36">
        <v>3</v>
      </c>
      <c r="O73" s="36">
        <v>3</v>
      </c>
      <c r="P73" s="31">
        <v>3</v>
      </c>
      <c r="Q73" s="32">
        <v>85</v>
      </c>
      <c r="S73" s="30" t="s">
        <v>76</v>
      </c>
      <c r="T73" s="36">
        <v>4</v>
      </c>
      <c r="U73" s="36">
        <v>3</v>
      </c>
      <c r="V73" s="36">
        <v>2</v>
      </c>
      <c r="W73" s="36">
        <v>3</v>
      </c>
      <c r="X73" s="36">
        <v>3</v>
      </c>
      <c r="Y73" s="31">
        <v>3</v>
      </c>
      <c r="Z73" s="32">
        <v>85</v>
      </c>
      <c r="AB73" s="30" t="s">
        <v>76</v>
      </c>
      <c r="AC73" s="36">
        <v>6</v>
      </c>
      <c r="AD73" s="36">
        <v>6</v>
      </c>
      <c r="AE73" s="36">
        <v>2</v>
      </c>
      <c r="AF73" s="36">
        <v>2</v>
      </c>
      <c r="AG73" s="36">
        <v>4</v>
      </c>
      <c r="AH73" s="31">
        <v>4</v>
      </c>
      <c r="AI73" s="32">
        <v>96</v>
      </c>
      <c r="AK73" s="30" t="s">
        <v>76</v>
      </c>
      <c r="AL73" s="36">
        <v>8</v>
      </c>
      <c r="AM73" s="36">
        <v>11</v>
      </c>
      <c r="AN73" s="36">
        <v>3</v>
      </c>
      <c r="AO73" s="36">
        <v>4</v>
      </c>
      <c r="AP73" s="36">
        <v>5</v>
      </c>
      <c r="AQ73" s="31">
        <v>6.2</v>
      </c>
      <c r="AR73" s="32">
        <v>95</v>
      </c>
    </row>
    <row r="74" spans="1:44" x14ac:dyDescent="0.25">
      <c r="A74" s="30" t="s">
        <v>77</v>
      </c>
      <c r="B74" s="36">
        <v>880</v>
      </c>
      <c r="C74" s="36">
        <v>971</v>
      </c>
      <c r="D74" s="36">
        <v>951</v>
      </c>
      <c r="E74" s="36">
        <v>952</v>
      </c>
      <c r="F74" s="36">
        <v>1001</v>
      </c>
      <c r="G74" s="37">
        <v>951</v>
      </c>
      <c r="H74" s="32">
        <v>61</v>
      </c>
      <c r="J74" s="30" t="s">
        <v>77</v>
      </c>
      <c r="K74" s="36">
        <v>6</v>
      </c>
      <c r="L74" s="36">
        <v>8</v>
      </c>
      <c r="M74" s="36">
        <v>13</v>
      </c>
      <c r="N74" s="36">
        <v>5</v>
      </c>
      <c r="O74" s="36">
        <v>5</v>
      </c>
      <c r="P74" s="31">
        <v>7.4</v>
      </c>
      <c r="Q74" s="32">
        <v>61</v>
      </c>
      <c r="S74" s="30" t="s">
        <v>77</v>
      </c>
      <c r="T74" s="36">
        <v>6</v>
      </c>
      <c r="U74" s="36">
        <v>11</v>
      </c>
      <c r="V74" s="36">
        <v>13</v>
      </c>
      <c r="W74" s="36">
        <v>5</v>
      </c>
      <c r="X74" s="36">
        <v>5</v>
      </c>
      <c r="Y74" s="31">
        <v>8</v>
      </c>
      <c r="Z74" s="32">
        <v>61</v>
      </c>
      <c r="AB74" s="30" t="s">
        <v>77</v>
      </c>
      <c r="AC74" s="36">
        <v>6</v>
      </c>
      <c r="AD74" s="36">
        <v>19</v>
      </c>
      <c r="AE74" s="36">
        <v>15</v>
      </c>
      <c r="AF74" s="36">
        <v>7</v>
      </c>
      <c r="AG74" s="36">
        <v>12</v>
      </c>
      <c r="AH74" s="31">
        <v>11.8</v>
      </c>
      <c r="AI74" s="32">
        <v>81</v>
      </c>
      <c r="AK74" s="30" t="s">
        <v>77</v>
      </c>
      <c r="AL74" s="36">
        <v>11</v>
      </c>
      <c r="AM74" s="36">
        <v>23</v>
      </c>
      <c r="AN74" s="36">
        <v>18</v>
      </c>
      <c r="AO74" s="36">
        <v>8</v>
      </c>
      <c r="AP74" s="36">
        <v>12</v>
      </c>
      <c r="AQ74" s="31">
        <v>14.4</v>
      </c>
      <c r="AR74" s="32">
        <v>82</v>
      </c>
    </row>
    <row r="75" spans="1:44" x14ac:dyDescent="0.25">
      <c r="A75" s="30" t="s">
        <v>78</v>
      </c>
      <c r="B75" s="36">
        <v>1454</v>
      </c>
      <c r="C75" s="36">
        <v>1678</v>
      </c>
      <c r="D75" s="36">
        <v>1545</v>
      </c>
      <c r="E75" s="36">
        <v>1770</v>
      </c>
      <c r="F75" s="36">
        <v>1846</v>
      </c>
      <c r="G75" s="37">
        <v>1658.6</v>
      </c>
      <c r="H75" s="32">
        <v>40</v>
      </c>
      <c r="J75" s="30" t="s">
        <v>78</v>
      </c>
      <c r="K75" s="36">
        <v>14</v>
      </c>
      <c r="L75" s="36">
        <v>14</v>
      </c>
      <c r="M75" s="36">
        <v>12</v>
      </c>
      <c r="N75" s="36">
        <v>16</v>
      </c>
      <c r="O75" s="36">
        <v>8</v>
      </c>
      <c r="P75" s="31">
        <v>12.8</v>
      </c>
      <c r="Q75" s="32">
        <v>46</v>
      </c>
      <c r="S75" s="30" t="s">
        <v>78</v>
      </c>
      <c r="T75" s="36">
        <v>14</v>
      </c>
      <c r="U75" s="36">
        <v>14</v>
      </c>
      <c r="V75" s="36">
        <v>13</v>
      </c>
      <c r="W75" s="36">
        <v>18</v>
      </c>
      <c r="X75" s="36">
        <v>8</v>
      </c>
      <c r="Y75" s="31">
        <v>13.4</v>
      </c>
      <c r="Z75" s="32">
        <v>47</v>
      </c>
      <c r="AB75" s="30" t="s">
        <v>78</v>
      </c>
      <c r="AC75" s="36">
        <v>41</v>
      </c>
      <c r="AD75" s="36">
        <v>34</v>
      </c>
      <c r="AE75" s="36">
        <v>40</v>
      </c>
      <c r="AF75" s="36">
        <v>40</v>
      </c>
      <c r="AG75" s="36">
        <v>33</v>
      </c>
      <c r="AH75" s="31">
        <v>37.6</v>
      </c>
      <c r="AI75" s="32">
        <v>39</v>
      </c>
      <c r="AK75" s="30" t="s">
        <v>78</v>
      </c>
      <c r="AL75" s="36">
        <v>60</v>
      </c>
      <c r="AM75" s="36">
        <v>41</v>
      </c>
      <c r="AN75" s="36">
        <v>52</v>
      </c>
      <c r="AO75" s="36">
        <v>54</v>
      </c>
      <c r="AP75" s="36">
        <v>41</v>
      </c>
      <c r="AQ75" s="31">
        <v>49.6</v>
      </c>
      <c r="AR75" s="32">
        <v>35</v>
      </c>
    </row>
    <row r="76" spans="1:44" x14ac:dyDescent="0.25">
      <c r="A76" s="30" t="s">
        <v>79</v>
      </c>
      <c r="B76" s="36">
        <v>225</v>
      </c>
      <c r="C76" s="36">
        <v>259</v>
      </c>
      <c r="D76" s="36">
        <v>258</v>
      </c>
      <c r="E76" s="36">
        <v>225</v>
      </c>
      <c r="F76" s="36">
        <v>232</v>
      </c>
      <c r="G76" s="37">
        <v>239.8</v>
      </c>
      <c r="H76" s="32">
        <v>88</v>
      </c>
      <c r="J76" s="30" t="s">
        <v>79</v>
      </c>
      <c r="K76" s="36">
        <v>4</v>
      </c>
      <c r="L76" s="36">
        <v>2</v>
      </c>
      <c r="M76" s="36">
        <v>3</v>
      </c>
      <c r="N76" s="36">
        <v>1</v>
      </c>
      <c r="O76" s="36">
        <v>3</v>
      </c>
      <c r="P76" s="31">
        <v>2.6</v>
      </c>
      <c r="Q76" s="32">
        <v>89</v>
      </c>
      <c r="S76" s="30" t="s">
        <v>79</v>
      </c>
      <c r="T76" s="36">
        <v>4</v>
      </c>
      <c r="U76" s="36">
        <v>3</v>
      </c>
      <c r="V76" s="36">
        <v>3</v>
      </c>
      <c r="W76" s="36">
        <v>1</v>
      </c>
      <c r="X76" s="36">
        <v>3</v>
      </c>
      <c r="Y76" s="31">
        <v>2.8</v>
      </c>
      <c r="Z76" s="32">
        <v>87</v>
      </c>
      <c r="AB76" s="30" t="s">
        <v>79</v>
      </c>
      <c r="AC76" s="36">
        <v>4</v>
      </c>
      <c r="AD76" s="36">
        <v>5</v>
      </c>
      <c r="AE76" s="36">
        <v>9</v>
      </c>
      <c r="AF76" s="36">
        <v>4</v>
      </c>
      <c r="AG76" s="36">
        <v>12</v>
      </c>
      <c r="AH76" s="31">
        <v>6.8</v>
      </c>
      <c r="AI76" s="32">
        <v>90</v>
      </c>
      <c r="AK76" s="30" t="s">
        <v>79</v>
      </c>
      <c r="AL76" s="36">
        <v>5</v>
      </c>
      <c r="AM76" s="36">
        <v>9</v>
      </c>
      <c r="AN76" s="36">
        <v>10</v>
      </c>
      <c r="AO76" s="36">
        <v>6</v>
      </c>
      <c r="AP76" s="36">
        <v>15</v>
      </c>
      <c r="AQ76" s="31">
        <v>9</v>
      </c>
      <c r="AR76" s="32">
        <v>90</v>
      </c>
    </row>
    <row r="77" spans="1:44" x14ac:dyDescent="0.25">
      <c r="A77" s="30" t="s">
        <v>80</v>
      </c>
      <c r="B77" s="36">
        <v>990</v>
      </c>
      <c r="C77" s="36">
        <v>964</v>
      </c>
      <c r="D77" s="36">
        <v>1060</v>
      </c>
      <c r="E77" s="36">
        <v>979</v>
      </c>
      <c r="F77" s="36">
        <v>1001</v>
      </c>
      <c r="G77" s="37">
        <v>998.8</v>
      </c>
      <c r="H77" s="32">
        <v>59</v>
      </c>
      <c r="J77" s="30" t="s">
        <v>80</v>
      </c>
      <c r="K77" s="36">
        <v>7</v>
      </c>
      <c r="L77" s="36">
        <v>6</v>
      </c>
      <c r="M77" s="36">
        <v>4</v>
      </c>
      <c r="N77" s="36">
        <v>8</v>
      </c>
      <c r="O77" s="36">
        <v>7</v>
      </c>
      <c r="P77" s="31">
        <v>6.4</v>
      </c>
      <c r="Q77" s="32">
        <v>69</v>
      </c>
      <c r="S77" s="30" t="s">
        <v>80</v>
      </c>
      <c r="T77" s="36">
        <v>8</v>
      </c>
      <c r="U77" s="36">
        <v>7</v>
      </c>
      <c r="V77" s="36">
        <v>4</v>
      </c>
      <c r="W77" s="36">
        <v>9</v>
      </c>
      <c r="X77" s="36">
        <v>7</v>
      </c>
      <c r="Y77" s="31">
        <v>7</v>
      </c>
      <c r="Z77" s="32">
        <v>68</v>
      </c>
      <c r="AB77" s="30" t="s">
        <v>80</v>
      </c>
      <c r="AC77" s="36">
        <v>12</v>
      </c>
      <c r="AD77" s="36">
        <v>22</v>
      </c>
      <c r="AE77" s="36">
        <v>23</v>
      </c>
      <c r="AF77" s="36">
        <v>24</v>
      </c>
      <c r="AG77" s="36">
        <v>19</v>
      </c>
      <c r="AH77" s="31">
        <v>20</v>
      </c>
      <c r="AI77" s="32">
        <v>66</v>
      </c>
      <c r="AK77" s="30" t="s">
        <v>80</v>
      </c>
      <c r="AL77" s="36">
        <v>18</v>
      </c>
      <c r="AM77" s="36">
        <v>27</v>
      </c>
      <c r="AN77" s="36">
        <v>24</v>
      </c>
      <c r="AO77" s="36">
        <v>31</v>
      </c>
      <c r="AP77" s="36">
        <v>25</v>
      </c>
      <c r="AQ77" s="31">
        <v>25</v>
      </c>
      <c r="AR77" s="32">
        <v>66</v>
      </c>
    </row>
    <row r="78" spans="1:44" x14ac:dyDescent="0.25">
      <c r="A78" s="30" t="s">
        <v>81</v>
      </c>
      <c r="B78" s="36">
        <v>4935</v>
      </c>
      <c r="C78" s="36">
        <v>5930</v>
      </c>
      <c r="D78" s="36">
        <v>5281</v>
      </c>
      <c r="E78" s="36">
        <v>5605</v>
      </c>
      <c r="F78" s="36">
        <v>5610</v>
      </c>
      <c r="G78" s="37">
        <v>5472.2</v>
      </c>
      <c r="H78" s="32">
        <v>13</v>
      </c>
      <c r="J78" s="30" t="s">
        <v>81</v>
      </c>
      <c r="K78" s="36">
        <v>38</v>
      </c>
      <c r="L78" s="36">
        <v>26</v>
      </c>
      <c r="M78" s="36">
        <v>25</v>
      </c>
      <c r="N78" s="36">
        <v>32</v>
      </c>
      <c r="O78" s="36">
        <v>24</v>
      </c>
      <c r="P78" s="31">
        <v>29</v>
      </c>
      <c r="Q78" s="32">
        <v>12</v>
      </c>
      <c r="S78" s="30" t="s">
        <v>81</v>
      </c>
      <c r="T78" s="36">
        <v>45</v>
      </c>
      <c r="U78" s="36">
        <v>30</v>
      </c>
      <c r="V78" s="36">
        <v>25</v>
      </c>
      <c r="W78" s="36">
        <v>32</v>
      </c>
      <c r="X78" s="36">
        <v>28</v>
      </c>
      <c r="Y78" s="31">
        <v>32</v>
      </c>
      <c r="Z78" s="32">
        <v>12</v>
      </c>
      <c r="AB78" s="30" t="s">
        <v>81</v>
      </c>
      <c r="AC78" s="36">
        <v>59</v>
      </c>
      <c r="AD78" s="36">
        <v>95</v>
      </c>
      <c r="AE78" s="36">
        <v>80</v>
      </c>
      <c r="AF78" s="36">
        <v>86</v>
      </c>
      <c r="AG78" s="36">
        <v>75</v>
      </c>
      <c r="AH78" s="31">
        <v>79</v>
      </c>
      <c r="AI78" s="32">
        <v>15</v>
      </c>
      <c r="AK78" s="30" t="s">
        <v>81</v>
      </c>
      <c r="AL78" s="36">
        <v>79</v>
      </c>
      <c r="AM78" s="36">
        <v>123</v>
      </c>
      <c r="AN78" s="36">
        <v>99</v>
      </c>
      <c r="AO78" s="36">
        <v>109</v>
      </c>
      <c r="AP78" s="36">
        <v>97</v>
      </c>
      <c r="AQ78" s="31">
        <v>101.4</v>
      </c>
      <c r="AR78" s="32">
        <v>14</v>
      </c>
    </row>
    <row r="79" spans="1:44" x14ac:dyDescent="0.25">
      <c r="A79" s="30" t="s">
        <v>82</v>
      </c>
      <c r="B79" s="36">
        <v>434</v>
      </c>
      <c r="C79" s="36">
        <v>496</v>
      </c>
      <c r="D79" s="36">
        <v>479</v>
      </c>
      <c r="E79" s="36">
        <v>542</v>
      </c>
      <c r="F79" s="36">
        <v>547</v>
      </c>
      <c r="G79" s="37">
        <v>499.6</v>
      </c>
      <c r="H79" s="32">
        <v>76</v>
      </c>
      <c r="J79" s="30" t="s">
        <v>82</v>
      </c>
      <c r="K79" s="36">
        <v>5</v>
      </c>
      <c r="L79" s="36">
        <v>4</v>
      </c>
      <c r="M79" s="36">
        <v>1</v>
      </c>
      <c r="N79" s="36">
        <v>5</v>
      </c>
      <c r="O79" s="36">
        <v>6</v>
      </c>
      <c r="P79" s="31">
        <v>4.2</v>
      </c>
      <c r="Q79" s="32">
        <v>78</v>
      </c>
      <c r="S79" s="30" t="s">
        <v>82</v>
      </c>
      <c r="T79" s="36">
        <v>5</v>
      </c>
      <c r="U79" s="36">
        <v>4</v>
      </c>
      <c r="V79" s="36">
        <v>1</v>
      </c>
      <c r="W79" s="36">
        <v>5</v>
      </c>
      <c r="X79" s="36">
        <v>6</v>
      </c>
      <c r="Y79" s="31">
        <v>4.2</v>
      </c>
      <c r="Z79" s="32">
        <v>79</v>
      </c>
      <c r="AB79" s="30" t="s">
        <v>82</v>
      </c>
      <c r="AC79" s="36">
        <v>8</v>
      </c>
      <c r="AD79" s="36">
        <v>9</v>
      </c>
      <c r="AE79" s="36">
        <v>10</v>
      </c>
      <c r="AF79" s="36">
        <v>21</v>
      </c>
      <c r="AG79" s="36">
        <v>18</v>
      </c>
      <c r="AH79" s="31">
        <v>13.2</v>
      </c>
      <c r="AI79" s="32">
        <v>80</v>
      </c>
      <c r="AK79" s="30" t="s">
        <v>82</v>
      </c>
      <c r="AL79" s="36">
        <v>9</v>
      </c>
      <c r="AM79" s="36">
        <v>12</v>
      </c>
      <c r="AN79" s="36">
        <v>11</v>
      </c>
      <c r="AO79" s="36">
        <v>23</v>
      </c>
      <c r="AP79" s="36">
        <v>20</v>
      </c>
      <c r="AQ79" s="31">
        <v>15</v>
      </c>
      <c r="AR79" s="32">
        <v>80</v>
      </c>
    </row>
    <row r="80" spans="1:44" x14ac:dyDescent="0.25">
      <c r="A80" s="30" t="s">
        <v>83</v>
      </c>
      <c r="B80" s="36">
        <v>3392</v>
      </c>
      <c r="C80" s="36">
        <v>3525</v>
      </c>
      <c r="D80" s="36">
        <v>3580</v>
      </c>
      <c r="E80" s="36">
        <v>3635</v>
      </c>
      <c r="F80" s="36">
        <v>3706</v>
      </c>
      <c r="G80" s="37">
        <v>3567.6</v>
      </c>
      <c r="H80" s="32">
        <v>20</v>
      </c>
      <c r="J80" s="30" t="s">
        <v>83</v>
      </c>
      <c r="K80" s="36">
        <v>26</v>
      </c>
      <c r="L80" s="36">
        <v>31</v>
      </c>
      <c r="M80" s="36">
        <v>23</v>
      </c>
      <c r="N80" s="36">
        <v>34</v>
      </c>
      <c r="O80" s="36">
        <v>28</v>
      </c>
      <c r="P80" s="31">
        <v>28.4</v>
      </c>
      <c r="Q80" s="32">
        <v>13</v>
      </c>
      <c r="S80" s="30" t="s">
        <v>83</v>
      </c>
      <c r="T80" s="36">
        <v>26</v>
      </c>
      <c r="U80" s="36">
        <v>32</v>
      </c>
      <c r="V80" s="36">
        <v>25</v>
      </c>
      <c r="W80" s="36">
        <v>34</v>
      </c>
      <c r="X80" s="36">
        <v>29</v>
      </c>
      <c r="Y80" s="31">
        <v>29.2</v>
      </c>
      <c r="Z80" s="32">
        <v>16</v>
      </c>
      <c r="AB80" s="30" t="s">
        <v>83</v>
      </c>
      <c r="AC80" s="36">
        <v>62</v>
      </c>
      <c r="AD80" s="36">
        <v>95</v>
      </c>
      <c r="AE80" s="36">
        <v>76</v>
      </c>
      <c r="AF80" s="36">
        <v>75</v>
      </c>
      <c r="AG80" s="36">
        <v>96</v>
      </c>
      <c r="AH80" s="31">
        <v>80.8</v>
      </c>
      <c r="AI80" s="32">
        <v>14</v>
      </c>
      <c r="AK80" s="30" t="s">
        <v>83</v>
      </c>
      <c r="AL80" s="36">
        <v>71</v>
      </c>
      <c r="AM80" s="36">
        <v>105</v>
      </c>
      <c r="AN80" s="36">
        <v>90</v>
      </c>
      <c r="AO80" s="36">
        <v>97</v>
      </c>
      <c r="AP80" s="36">
        <v>116</v>
      </c>
      <c r="AQ80" s="31">
        <v>95.8</v>
      </c>
      <c r="AR80" s="32">
        <v>15</v>
      </c>
    </row>
    <row r="81" spans="1:44" x14ac:dyDescent="0.25">
      <c r="A81" s="30" t="s">
        <v>84</v>
      </c>
      <c r="B81" s="36">
        <v>1195</v>
      </c>
      <c r="C81" s="36">
        <v>1200</v>
      </c>
      <c r="D81" s="36">
        <v>1135</v>
      </c>
      <c r="E81" s="36">
        <v>1212</v>
      </c>
      <c r="F81" s="36">
        <v>1274</v>
      </c>
      <c r="G81" s="37">
        <v>1203.2</v>
      </c>
      <c r="H81" s="32">
        <v>55</v>
      </c>
      <c r="J81" s="30" t="s">
        <v>84</v>
      </c>
      <c r="K81" s="36">
        <v>4</v>
      </c>
      <c r="L81" s="36">
        <v>11</v>
      </c>
      <c r="M81" s="36">
        <v>16</v>
      </c>
      <c r="N81" s="36">
        <v>7</v>
      </c>
      <c r="O81" s="36">
        <v>14</v>
      </c>
      <c r="P81" s="31">
        <v>10.4</v>
      </c>
      <c r="Q81" s="32">
        <v>56</v>
      </c>
      <c r="S81" s="30" t="s">
        <v>84</v>
      </c>
      <c r="T81" s="36">
        <v>6</v>
      </c>
      <c r="U81" s="36">
        <v>12</v>
      </c>
      <c r="V81" s="36">
        <v>17</v>
      </c>
      <c r="W81" s="36">
        <v>8</v>
      </c>
      <c r="X81" s="36">
        <v>15</v>
      </c>
      <c r="Y81" s="31">
        <v>11.6</v>
      </c>
      <c r="Z81" s="32">
        <v>54</v>
      </c>
      <c r="AB81" s="30" t="s">
        <v>84</v>
      </c>
      <c r="AC81" s="36">
        <v>32</v>
      </c>
      <c r="AD81" s="36">
        <v>23</v>
      </c>
      <c r="AE81" s="36">
        <v>23</v>
      </c>
      <c r="AF81" s="36">
        <v>31</v>
      </c>
      <c r="AG81" s="36">
        <v>24</v>
      </c>
      <c r="AH81" s="31">
        <v>26.6</v>
      </c>
      <c r="AI81" s="32">
        <v>55</v>
      </c>
      <c r="AK81" s="30" t="s">
        <v>84</v>
      </c>
      <c r="AL81" s="36">
        <v>40</v>
      </c>
      <c r="AM81" s="36">
        <v>36</v>
      </c>
      <c r="AN81" s="36">
        <v>30</v>
      </c>
      <c r="AO81" s="36">
        <v>40</v>
      </c>
      <c r="AP81" s="36">
        <v>27</v>
      </c>
      <c r="AQ81" s="31">
        <v>34.6</v>
      </c>
      <c r="AR81" s="32">
        <v>55</v>
      </c>
    </row>
    <row r="82" spans="1:44" x14ac:dyDescent="0.25">
      <c r="A82" s="30" t="s">
        <v>85</v>
      </c>
      <c r="B82" s="36">
        <v>3920</v>
      </c>
      <c r="C82" s="36">
        <v>4424</v>
      </c>
      <c r="D82" s="36">
        <v>4062</v>
      </c>
      <c r="E82" s="36">
        <v>4585</v>
      </c>
      <c r="F82" s="36">
        <v>4529</v>
      </c>
      <c r="G82" s="37">
        <v>4304</v>
      </c>
      <c r="H82" s="32">
        <v>17</v>
      </c>
      <c r="J82" s="30" t="s">
        <v>85</v>
      </c>
      <c r="K82" s="36">
        <v>47</v>
      </c>
      <c r="L82" s="36">
        <v>63</v>
      </c>
      <c r="M82" s="36">
        <v>60</v>
      </c>
      <c r="N82" s="36">
        <v>64</v>
      </c>
      <c r="O82" s="36">
        <v>40</v>
      </c>
      <c r="P82" s="31">
        <v>54.8</v>
      </c>
      <c r="Q82" s="32">
        <v>5</v>
      </c>
      <c r="S82" s="30" t="s">
        <v>85</v>
      </c>
      <c r="T82" s="36">
        <v>53</v>
      </c>
      <c r="U82" s="36">
        <v>69</v>
      </c>
      <c r="V82" s="36">
        <v>66</v>
      </c>
      <c r="W82" s="36">
        <v>68</v>
      </c>
      <c r="X82" s="36">
        <v>49</v>
      </c>
      <c r="Y82" s="31">
        <v>61</v>
      </c>
      <c r="Z82" s="32">
        <v>5</v>
      </c>
      <c r="AB82" s="30" t="s">
        <v>85</v>
      </c>
      <c r="AC82" s="36">
        <v>95</v>
      </c>
      <c r="AD82" s="36">
        <v>111</v>
      </c>
      <c r="AE82" s="36">
        <v>138</v>
      </c>
      <c r="AF82" s="36">
        <v>121</v>
      </c>
      <c r="AG82" s="36">
        <v>142</v>
      </c>
      <c r="AH82" s="31">
        <v>121.4</v>
      </c>
      <c r="AI82" s="32">
        <v>5</v>
      </c>
      <c r="AK82" s="30" t="s">
        <v>85</v>
      </c>
      <c r="AL82" s="36">
        <v>128</v>
      </c>
      <c r="AM82" s="36">
        <v>142</v>
      </c>
      <c r="AN82" s="36">
        <v>183</v>
      </c>
      <c r="AO82" s="36">
        <v>161</v>
      </c>
      <c r="AP82" s="36">
        <v>170</v>
      </c>
      <c r="AQ82" s="31">
        <v>156.80000000000001</v>
      </c>
      <c r="AR82" s="32">
        <v>5</v>
      </c>
    </row>
    <row r="83" spans="1:44" x14ac:dyDescent="0.25">
      <c r="A83" s="30" t="s">
        <v>86</v>
      </c>
      <c r="B83" s="36">
        <v>1972</v>
      </c>
      <c r="C83" s="36">
        <v>2053</v>
      </c>
      <c r="D83" s="36">
        <v>1917</v>
      </c>
      <c r="E83" s="36">
        <v>2068</v>
      </c>
      <c r="F83" s="36">
        <v>1912</v>
      </c>
      <c r="G83" s="37">
        <v>1984.4</v>
      </c>
      <c r="H83" s="32">
        <v>33</v>
      </c>
      <c r="J83" s="30" t="s">
        <v>86</v>
      </c>
      <c r="K83" s="36">
        <v>21</v>
      </c>
      <c r="L83" s="36">
        <v>20</v>
      </c>
      <c r="M83" s="36">
        <v>15</v>
      </c>
      <c r="N83" s="36">
        <v>13</v>
      </c>
      <c r="O83" s="36">
        <v>11</v>
      </c>
      <c r="P83" s="31">
        <v>16</v>
      </c>
      <c r="Q83" s="32">
        <v>35</v>
      </c>
      <c r="S83" s="30" t="s">
        <v>86</v>
      </c>
      <c r="T83" s="36">
        <v>23</v>
      </c>
      <c r="U83" s="36">
        <v>20</v>
      </c>
      <c r="V83" s="36">
        <v>16</v>
      </c>
      <c r="W83" s="36">
        <v>15</v>
      </c>
      <c r="X83" s="36">
        <v>12</v>
      </c>
      <c r="Y83" s="31">
        <v>17.2</v>
      </c>
      <c r="Z83" s="32">
        <v>35</v>
      </c>
      <c r="AB83" s="30" t="s">
        <v>86</v>
      </c>
      <c r="AC83" s="36">
        <v>34</v>
      </c>
      <c r="AD83" s="36">
        <v>56</v>
      </c>
      <c r="AE83" s="36">
        <v>34</v>
      </c>
      <c r="AF83" s="36">
        <v>49</v>
      </c>
      <c r="AG83" s="36">
        <v>38</v>
      </c>
      <c r="AH83" s="31">
        <v>42.2</v>
      </c>
      <c r="AI83" s="32">
        <v>30</v>
      </c>
      <c r="AK83" s="30" t="s">
        <v>86</v>
      </c>
      <c r="AL83" s="36">
        <v>56</v>
      </c>
      <c r="AM83" s="36">
        <v>65</v>
      </c>
      <c r="AN83" s="36">
        <v>43</v>
      </c>
      <c r="AO83" s="36">
        <v>57</v>
      </c>
      <c r="AP83" s="36">
        <v>46</v>
      </c>
      <c r="AQ83" s="31">
        <v>53.4</v>
      </c>
      <c r="AR83" s="32">
        <v>31</v>
      </c>
    </row>
    <row r="84" spans="1:44" x14ac:dyDescent="0.25">
      <c r="A84" s="30" t="s">
        <v>87</v>
      </c>
      <c r="B84" s="36">
        <v>3359</v>
      </c>
      <c r="C84" s="36">
        <v>3475</v>
      </c>
      <c r="D84" s="36">
        <v>3490</v>
      </c>
      <c r="E84" s="36">
        <v>3606</v>
      </c>
      <c r="F84" s="36">
        <v>3675</v>
      </c>
      <c r="G84" s="37">
        <v>3521</v>
      </c>
      <c r="H84" s="32">
        <v>21</v>
      </c>
      <c r="J84" s="30" t="s">
        <v>87</v>
      </c>
      <c r="K84" s="36">
        <v>32</v>
      </c>
      <c r="L84" s="36">
        <v>30</v>
      </c>
      <c r="M84" s="36">
        <v>23</v>
      </c>
      <c r="N84" s="36">
        <v>24</v>
      </c>
      <c r="O84" s="36">
        <v>33</v>
      </c>
      <c r="P84" s="31">
        <v>28.4</v>
      </c>
      <c r="Q84" s="32">
        <v>13</v>
      </c>
      <c r="S84" s="30" t="s">
        <v>87</v>
      </c>
      <c r="T84" s="36">
        <v>33</v>
      </c>
      <c r="U84" s="36">
        <v>33</v>
      </c>
      <c r="V84" s="36">
        <v>24</v>
      </c>
      <c r="W84" s="36">
        <v>26</v>
      </c>
      <c r="X84" s="36">
        <v>34</v>
      </c>
      <c r="Y84" s="31">
        <v>30</v>
      </c>
      <c r="Z84" s="32">
        <v>13</v>
      </c>
      <c r="AB84" s="30" t="s">
        <v>87</v>
      </c>
      <c r="AC84" s="36">
        <v>62</v>
      </c>
      <c r="AD84" s="36">
        <v>70</v>
      </c>
      <c r="AE84" s="36">
        <v>86</v>
      </c>
      <c r="AF84" s="36">
        <v>81</v>
      </c>
      <c r="AG84" s="36">
        <v>67</v>
      </c>
      <c r="AH84" s="31">
        <v>73.2</v>
      </c>
      <c r="AI84" s="32">
        <v>16</v>
      </c>
      <c r="AK84" s="30" t="s">
        <v>87</v>
      </c>
      <c r="AL84" s="36">
        <v>79</v>
      </c>
      <c r="AM84" s="36">
        <v>93</v>
      </c>
      <c r="AN84" s="36">
        <v>97</v>
      </c>
      <c r="AO84" s="36">
        <v>100</v>
      </c>
      <c r="AP84" s="36">
        <v>85</v>
      </c>
      <c r="AQ84" s="31">
        <v>90.8</v>
      </c>
      <c r="AR84" s="32">
        <v>16</v>
      </c>
    </row>
    <row r="85" spans="1:44" x14ac:dyDescent="0.25">
      <c r="A85" s="30" t="s">
        <v>88</v>
      </c>
      <c r="B85" s="36">
        <v>1378</v>
      </c>
      <c r="C85" s="36">
        <v>1478</v>
      </c>
      <c r="D85" s="36">
        <v>1325</v>
      </c>
      <c r="E85" s="36">
        <v>1309</v>
      </c>
      <c r="F85" s="36">
        <v>1307</v>
      </c>
      <c r="G85" s="37">
        <v>1359.4</v>
      </c>
      <c r="H85" s="32">
        <v>51</v>
      </c>
      <c r="J85" s="30" t="s">
        <v>88</v>
      </c>
      <c r="K85" s="36">
        <v>23</v>
      </c>
      <c r="L85" s="36">
        <v>12</v>
      </c>
      <c r="M85" s="36">
        <v>10</v>
      </c>
      <c r="N85" s="36">
        <v>10</v>
      </c>
      <c r="O85" s="36">
        <v>12</v>
      </c>
      <c r="P85" s="31">
        <v>13.4</v>
      </c>
      <c r="Q85" s="32">
        <v>43</v>
      </c>
      <c r="S85" s="30" t="s">
        <v>88</v>
      </c>
      <c r="T85" s="36">
        <v>26</v>
      </c>
      <c r="U85" s="36">
        <v>13</v>
      </c>
      <c r="V85" s="36">
        <v>11</v>
      </c>
      <c r="W85" s="36">
        <v>11</v>
      </c>
      <c r="X85" s="36">
        <v>17</v>
      </c>
      <c r="Y85" s="31">
        <v>15.6</v>
      </c>
      <c r="Z85" s="32">
        <v>39</v>
      </c>
      <c r="AB85" s="30" t="s">
        <v>88</v>
      </c>
      <c r="AC85" s="36">
        <v>30</v>
      </c>
      <c r="AD85" s="36">
        <v>31</v>
      </c>
      <c r="AE85" s="36">
        <v>32</v>
      </c>
      <c r="AF85" s="36">
        <v>31</v>
      </c>
      <c r="AG85" s="36">
        <v>32</v>
      </c>
      <c r="AH85" s="31">
        <v>31.2</v>
      </c>
      <c r="AI85" s="32">
        <v>52</v>
      </c>
      <c r="AK85" s="30" t="s">
        <v>88</v>
      </c>
      <c r="AL85" s="36">
        <v>36</v>
      </c>
      <c r="AM85" s="36">
        <v>41</v>
      </c>
      <c r="AN85" s="36">
        <v>38</v>
      </c>
      <c r="AO85" s="36">
        <v>35</v>
      </c>
      <c r="AP85" s="36">
        <v>38</v>
      </c>
      <c r="AQ85" s="31">
        <v>37.6</v>
      </c>
      <c r="AR85" s="32">
        <v>51</v>
      </c>
    </row>
    <row r="86" spans="1:44" x14ac:dyDescent="0.25">
      <c r="A86" s="30" t="s">
        <v>89</v>
      </c>
      <c r="B86" s="36">
        <v>1705</v>
      </c>
      <c r="C86" s="36">
        <v>1761</v>
      </c>
      <c r="D86" s="36">
        <v>1793</v>
      </c>
      <c r="E86" s="36">
        <v>1839</v>
      </c>
      <c r="F86" s="36">
        <v>1833</v>
      </c>
      <c r="G86" s="37">
        <v>1786.2</v>
      </c>
      <c r="H86" s="32">
        <v>36</v>
      </c>
      <c r="J86" s="30" t="s">
        <v>89</v>
      </c>
      <c r="K86" s="36">
        <v>12</v>
      </c>
      <c r="L86" s="36">
        <v>18</v>
      </c>
      <c r="M86" s="36">
        <v>21</v>
      </c>
      <c r="N86" s="36">
        <v>23</v>
      </c>
      <c r="O86" s="36">
        <v>19</v>
      </c>
      <c r="P86" s="31">
        <v>18.600000000000001</v>
      </c>
      <c r="Q86" s="32">
        <v>30</v>
      </c>
      <c r="S86" s="30" t="s">
        <v>89</v>
      </c>
      <c r="T86" s="36">
        <v>13</v>
      </c>
      <c r="U86" s="36">
        <v>18</v>
      </c>
      <c r="V86" s="36">
        <v>23</v>
      </c>
      <c r="W86" s="36">
        <v>26</v>
      </c>
      <c r="X86" s="36">
        <v>23</v>
      </c>
      <c r="Y86" s="31">
        <v>20.6</v>
      </c>
      <c r="Z86" s="32">
        <v>29</v>
      </c>
      <c r="AB86" s="30" t="s">
        <v>89</v>
      </c>
      <c r="AC86" s="36">
        <v>37</v>
      </c>
      <c r="AD86" s="36">
        <v>55</v>
      </c>
      <c r="AE86" s="36">
        <v>56</v>
      </c>
      <c r="AF86" s="36">
        <v>63</v>
      </c>
      <c r="AG86" s="36">
        <v>60</v>
      </c>
      <c r="AH86" s="31">
        <v>54.2</v>
      </c>
      <c r="AI86" s="32">
        <v>24</v>
      </c>
      <c r="AK86" s="30" t="s">
        <v>89</v>
      </c>
      <c r="AL86" s="36">
        <v>48</v>
      </c>
      <c r="AM86" s="36">
        <v>75</v>
      </c>
      <c r="AN86" s="36">
        <v>69</v>
      </c>
      <c r="AO86" s="36">
        <v>78</v>
      </c>
      <c r="AP86" s="36">
        <v>81</v>
      </c>
      <c r="AQ86" s="31">
        <v>70.2</v>
      </c>
      <c r="AR86" s="32">
        <v>23</v>
      </c>
    </row>
    <row r="87" spans="1:44" x14ac:dyDescent="0.25">
      <c r="A87" s="30" t="s">
        <v>90</v>
      </c>
      <c r="B87" s="36">
        <v>834</v>
      </c>
      <c r="C87" s="36">
        <v>909</v>
      </c>
      <c r="D87" s="36">
        <v>829</v>
      </c>
      <c r="E87" s="36">
        <v>842</v>
      </c>
      <c r="F87" s="36">
        <v>767</v>
      </c>
      <c r="G87" s="37">
        <v>836.2</v>
      </c>
      <c r="H87" s="32">
        <v>65</v>
      </c>
      <c r="J87" s="30" t="s">
        <v>90</v>
      </c>
      <c r="K87" s="36">
        <v>10</v>
      </c>
      <c r="L87" s="36">
        <v>25</v>
      </c>
      <c r="M87" s="36">
        <v>14</v>
      </c>
      <c r="N87" s="36">
        <v>17</v>
      </c>
      <c r="O87" s="36">
        <v>9</v>
      </c>
      <c r="P87" s="31">
        <v>15</v>
      </c>
      <c r="Q87" s="32">
        <v>37</v>
      </c>
      <c r="S87" s="30" t="s">
        <v>90</v>
      </c>
      <c r="T87" s="36">
        <v>10</v>
      </c>
      <c r="U87" s="36">
        <v>29</v>
      </c>
      <c r="V87" s="36">
        <v>18</v>
      </c>
      <c r="W87" s="36">
        <v>18</v>
      </c>
      <c r="X87" s="36">
        <v>9</v>
      </c>
      <c r="Y87" s="31">
        <v>16.8</v>
      </c>
      <c r="Z87" s="32">
        <v>36</v>
      </c>
      <c r="AB87" s="30" t="s">
        <v>90</v>
      </c>
      <c r="AC87" s="36">
        <v>15</v>
      </c>
      <c r="AD87" s="36">
        <v>27</v>
      </c>
      <c r="AE87" s="36">
        <v>21</v>
      </c>
      <c r="AF87" s="36">
        <v>25</v>
      </c>
      <c r="AG87" s="36">
        <v>17</v>
      </c>
      <c r="AH87" s="31">
        <v>21</v>
      </c>
      <c r="AI87" s="32">
        <v>63</v>
      </c>
      <c r="AK87" s="30" t="s">
        <v>90</v>
      </c>
      <c r="AL87" s="36">
        <v>23</v>
      </c>
      <c r="AM87" s="36">
        <v>31</v>
      </c>
      <c r="AN87" s="36">
        <v>28</v>
      </c>
      <c r="AO87" s="36">
        <v>31</v>
      </c>
      <c r="AP87" s="36">
        <v>21</v>
      </c>
      <c r="AQ87" s="31">
        <v>26.8</v>
      </c>
      <c r="AR87" s="32">
        <v>62</v>
      </c>
    </row>
    <row r="88" spans="1:44" x14ac:dyDescent="0.25">
      <c r="A88" s="30" t="s">
        <v>91</v>
      </c>
      <c r="B88" s="36">
        <v>1359</v>
      </c>
      <c r="C88" s="36">
        <v>1361</v>
      </c>
      <c r="D88" s="36">
        <v>1393</v>
      </c>
      <c r="E88" s="36">
        <v>1416</v>
      </c>
      <c r="F88" s="36">
        <v>1365</v>
      </c>
      <c r="G88" s="37">
        <v>1378.8</v>
      </c>
      <c r="H88" s="32">
        <v>49</v>
      </c>
      <c r="J88" s="30" t="s">
        <v>91</v>
      </c>
      <c r="K88" s="36">
        <v>7</v>
      </c>
      <c r="L88" s="36">
        <v>13</v>
      </c>
      <c r="M88" s="36">
        <v>5</v>
      </c>
      <c r="N88" s="36">
        <v>11</v>
      </c>
      <c r="O88" s="36">
        <v>10</v>
      </c>
      <c r="P88" s="31">
        <v>9.1999999999999993</v>
      </c>
      <c r="Q88" s="32">
        <v>59</v>
      </c>
      <c r="S88" s="30" t="s">
        <v>91</v>
      </c>
      <c r="T88" s="36">
        <v>8</v>
      </c>
      <c r="U88" s="36">
        <v>13</v>
      </c>
      <c r="V88" s="36">
        <v>6</v>
      </c>
      <c r="W88" s="36">
        <v>11</v>
      </c>
      <c r="X88" s="36">
        <v>10</v>
      </c>
      <c r="Y88" s="31">
        <v>9.6</v>
      </c>
      <c r="Z88" s="32">
        <v>59</v>
      </c>
      <c r="AB88" s="30" t="s">
        <v>91</v>
      </c>
      <c r="AC88" s="36">
        <v>38</v>
      </c>
      <c r="AD88" s="36">
        <v>36</v>
      </c>
      <c r="AE88" s="36">
        <v>20</v>
      </c>
      <c r="AF88" s="36">
        <v>36</v>
      </c>
      <c r="AG88" s="36">
        <v>34</v>
      </c>
      <c r="AH88" s="31">
        <v>32.799999999999997</v>
      </c>
      <c r="AI88" s="32">
        <v>46</v>
      </c>
      <c r="AK88" s="30" t="s">
        <v>91</v>
      </c>
      <c r="AL88" s="36">
        <v>45</v>
      </c>
      <c r="AM88" s="36">
        <v>44</v>
      </c>
      <c r="AN88" s="36">
        <v>21</v>
      </c>
      <c r="AO88" s="36">
        <v>41</v>
      </c>
      <c r="AP88" s="36">
        <v>41</v>
      </c>
      <c r="AQ88" s="31">
        <v>38.4</v>
      </c>
      <c r="AR88" s="32">
        <v>50</v>
      </c>
    </row>
    <row r="89" spans="1:44" x14ac:dyDescent="0.25">
      <c r="A89" s="30" t="s">
        <v>92</v>
      </c>
      <c r="B89" s="36">
        <v>747</v>
      </c>
      <c r="C89" s="36">
        <v>759</v>
      </c>
      <c r="D89" s="36">
        <v>776</v>
      </c>
      <c r="E89" s="36">
        <v>816</v>
      </c>
      <c r="F89" s="36">
        <v>836</v>
      </c>
      <c r="G89" s="37">
        <v>786.8</v>
      </c>
      <c r="H89" s="32">
        <v>68</v>
      </c>
      <c r="J89" s="30" t="s">
        <v>92</v>
      </c>
      <c r="K89" s="36">
        <v>2</v>
      </c>
      <c r="L89" s="36">
        <v>6</v>
      </c>
      <c r="M89" s="36">
        <v>15</v>
      </c>
      <c r="N89" s="36">
        <v>5</v>
      </c>
      <c r="O89" s="36">
        <v>5</v>
      </c>
      <c r="P89" s="31">
        <v>6.6</v>
      </c>
      <c r="Q89" s="32">
        <v>66</v>
      </c>
      <c r="S89" s="30" t="s">
        <v>92</v>
      </c>
      <c r="T89" s="36">
        <v>2</v>
      </c>
      <c r="U89" s="36">
        <v>6</v>
      </c>
      <c r="V89" s="36">
        <v>15</v>
      </c>
      <c r="W89" s="36">
        <v>5</v>
      </c>
      <c r="X89" s="36">
        <v>5</v>
      </c>
      <c r="Y89" s="31">
        <v>6.6</v>
      </c>
      <c r="Z89" s="32">
        <v>69</v>
      </c>
      <c r="AB89" s="30" t="s">
        <v>92</v>
      </c>
      <c r="AC89" s="36">
        <v>23</v>
      </c>
      <c r="AD89" s="36">
        <v>22</v>
      </c>
      <c r="AE89" s="36">
        <v>22</v>
      </c>
      <c r="AF89" s="36">
        <v>19</v>
      </c>
      <c r="AG89" s="36">
        <v>18</v>
      </c>
      <c r="AH89" s="31">
        <v>20.8</v>
      </c>
      <c r="AI89" s="32">
        <v>64</v>
      </c>
      <c r="AK89" s="30" t="s">
        <v>92</v>
      </c>
      <c r="AL89" s="36">
        <v>30</v>
      </c>
      <c r="AM89" s="36">
        <v>26</v>
      </c>
      <c r="AN89" s="36">
        <v>29</v>
      </c>
      <c r="AO89" s="36">
        <v>23</v>
      </c>
      <c r="AP89" s="36">
        <v>21</v>
      </c>
      <c r="AQ89" s="31">
        <v>25.8</v>
      </c>
      <c r="AR89" s="32">
        <v>64</v>
      </c>
    </row>
    <row r="90" spans="1:44" x14ac:dyDescent="0.25">
      <c r="A90" s="30" t="s">
        <v>93</v>
      </c>
      <c r="B90" s="36">
        <v>1394</v>
      </c>
      <c r="C90" s="36">
        <v>1584</v>
      </c>
      <c r="D90" s="36">
        <v>1515</v>
      </c>
      <c r="E90" s="36">
        <v>1621</v>
      </c>
      <c r="F90" s="36">
        <v>1640</v>
      </c>
      <c r="G90" s="37">
        <v>1550.8</v>
      </c>
      <c r="H90" s="32">
        <v>42</v>
      </c>
      <c r="J90" s="30" t="s">
        <v>93</v>
      </c>
      <c r="K90" s="36">
        <v>12</v>
      </c>
      <c r="L90" s="36">
        <v>17</v>
      </c>
      <c r="M90" s="36">
        <v>13</v>
      </c>
      <c r="N90" s="36">
        <v>10</v>
      </c>
      <c r="O90" s="36">
        <v>11</v>
      </c>
      <c r="P90" s="31">
        <v>12.6</v>
      </c>
      <c r="Q90" s="32">
        <v>48</v>
      </c>
      <c r="S90" s="30" t="s">
        <v>93</v>
      </c>
      <c r="T90" s="36">
        <v>13</v>
      </c>
      <c r="U90" s="36">
        <v>17</v>
      </c>
      <c r="V90" s="36">
        <v>15</v>
      </c>
      <c r="W90" s="36">
        <v>10</v>
      </c>
      <c r="X90" s="36">
        <v>11</v>
      </c>
      <c r="Y90" s="31">
        <v>13.2</v>
      </c>
      <c r="Z90" s="32">
        <v>49</v>
      </c>
      <c r="AB90" s="30" t="s">
        <v>93</v>
      </c>
      <c r="AC90" s="36">
        <v>34</v>
      </c>
      <c r="AD90" s="36">
        <v>47</v>
      </c>
      <c r="AE90" s="36">
        <v>41</v>
      </c>
      <c r="AF90" s="36">
        <v>48</v>
      </c>
      <c r="AG90" s="36">
        <v>33</v>
      </c>
      <c r="AH90" s="31">
        <v>40.6</v>
      </c>
      <c r="AI90" s="32">
        <v>33</v>
      </c>
      <c r="AK90" s="30" t="s">
        <v>93</v>
      </c>
      <c r="AL90" s="36">
        <v>42</v>
      </c>
      <c r="AM90" s="36">
        <v>63</v>
      </c>
      <c r="AN90" s="36">
        <v>48</v>
      </c>
      <c r="AO90" s="36">
        <v>60</v>
      </c>
      <c r="AP90" s="36">
        <v>40</v>
      </c>
      <c r="AQ90" s="31">
        <v>50.6</v>
      </c>
      <c r="AR90" s="32">
        <v>33</v>
      </c>
    </row>
    <row r="91" spans="1:44" x14ac:dyDescent="0.25">
      <c r="A91" s="30" t="s">
        <v>94</v>
      </c>
      <c r="B91" s="36">
        <v>190</v>
      </c>
      <c r="C91" s="36">
        <v>212</v>
      </c>
      <c r="D91" s="36">
        <v>182</v>
      </c>
      <c r="E91" s="36">
        <v>173</v>
      </c>
      <c r="F91" s="36">
        <v>206</v>
      </c>
      <c r="G91" s="37">
        <v>192.6</v>
      </c>
      <c r="H91" s="32">
        <v>94</v>
      </c>
      <c r="J91" s="30" t="s">
        <v>94</v>
      </c>
      <c r="K91" s="36">
        <v>1</v>
      </c>
      <c r="L91" s="36">
        <v>3</v>
      </c>
      <c r="M91" s="36">
        <v>3</v>
      </c>
      <c r="N91" s="36">
        <v>5</v>
      </c>
      <c r="O91" s="36">
        <v>2</v>
      </c>
      <c r="P91" s="31">
        <v>2.8</v>
      </c>
      <c r="Q91" s="32">
        <v>87</v>
      </c>
      <c r="S91" s="30" t="s">
        <v>94</v>
      </c>
      <c r="T91" s="36">
        <v>1</v>
      </c>
      <c r="U91" s="36">
        <v>3</v>
      </c>
      <c r="V91" s="36">
        <v>3</v>
      </c>
      <c r="W91" s="36">
        <v>5</v>
      </c>
      <c r="X91" s="36">
        <v>2</v>
      </c>
      <c r="Y91" s="31">
        <v>2.8</v>
      </c>
      <c r="Z91" s="32">
        <v>87</v>
      </c>
      <c r="AB91" s="30" t="s">
        <v>94</v>
      </c>
      <c r="AC91" s="36">
        <v>6</v>
      </c>
      <c r="AD91" s="36">
        <v>14</v>
      </c>
      <c r="AE91" s="36">
        <v>11</v>
      </c>
      <c r="AF91" s="36">
        <v>4</v>
      </c>
      <c r="AG91" s="36">
        <v>12</v>
      </c>
      <c r="AH91" s="31">
        <v>9.4</v>
      </c>
      <c r="AI91" s="32">
        <v>85</v>
      </c>
      <c r="AK91" s="30" t="s">
        <v>94</v>
      </c>
      <c r="AL91" s="36">
        <v>7</v>
      </c>
      <c r="AM91" s="36">
        <v>23</v>
      </c>
      <c r="AN91" s="36">
        <v>12</v>
      </c>
      <c r="AO91" s="36">
        <v>5</v>
      </c>
      <c r="AP91" s="36">
        <v>12</v>
      </c>
      <c r="AQ91" s="31">
        <v>11.8</v>
      </c>
      <c r="AR91" s="32">
        <v>86</v>
      </c>
    </row>
    <row r="92" spans="1:44" x14ac:dyDescent="0.25">
      <c r="A92" s="30" t="s">
        <v>95</v>
      </c>
      <c r="B92" s="36">
        <v>556</v>
      </c>
      <c r="C92" s="36">
        <v>569</v>
      </c>
      <c r="D92" s="36">
        <v>618</v>
      </c>
      <c r="E92" s="36">
        <v>639</v>
      </c>
      <c r="F92" s="36">
        <v>670</v>
      </c>
      <c r="G92" s="37">
        <v>610.4</v>
      </c>
      <c r="H92" s="32">
        <v>71</v>
      </c>
      <c r="J92" s="30" t="s">
        <v>95</v>
      </c>
      <c r="K92" s="36">
        <v>2</v>
      </c>
      <c r="L92" s="36">
        <v>3</v>
      </c>
      <c r="M92" s="36">
        <v>1</v>
      </c>
      <c r="N92" s="36">
        <v>3</v>
      </c>
      <c r="O92" s="36">
        <v>4</v>
      </c>
      <c r="P92" s="31">
        <v>2.6</v>
      </c>
      <c r="Q92" s="32">
        <v>89</v>
      </c>
      <c r="S92" s="30" t="s">
        <v>95</v>
      </c>
      <c r="T92" s="36">
        <v>2</v>
      </c>
      <c r="U92" s="36">
        <v>3</v>
      </c>
      <c r="V92" s="36">
        <v>1</v>
      </c>
      <c r="W92" s="36">
        <v>3</v>
      </c>
      <c r="X92" s="36">
        <v>4</v>
      </c>
      <c r="Y92" s="31">
        <v>2.6</v>
      </c>
      <c r="Z92" s="32">
        <v>90</v>
      </c>
      <c r="AB92" s="30" t="s">
        <v>95</v>
      </c>
      <c r="AC92" s="36">
        <v>15</v>
      </c>
      <c r="AD92" s="36">
        <v>16</v>
      </c>
      <c r="AE92" s="36">
        <v>17</v>
      </c>
      <c r="AF92" s="36">
        <v>16</v>
      </c>
      <c r="AG92" s="36">
        <v>26</v>
      </c>
      <c r="AH92" s="31">
        <v>18</v>
      </c>
      <c r="AI92" s="32">
        <v>71</v>
      </c>
      <c r="AK92" s="30" t="s">
        <v>95</v>
      </c>
      <c r="AL92" s="36">
        <v>16</v>
      </c>
      <c r="AM92" s="36">
        <v>21</v>
      </c>
      <c r="AN92" s="36">
        <v>18</v>
      </c>
      <c r="AO92" s="36">
        <v>22</v>
      </c>
      <c r="AP92" s="36">
        <v>29</v>
      </c>
      <c r="AQ92" s="31">
        <v>21.2</v>
      </c>
      <c r="AR92" s="32">
        <v>73</v>
      </c>
    </row>
    <row r="93" spans="1:44" x14ac:dyDescent="0.25">
      <c r="A93" s="30" t="s">
        <v>96</v>
      </c>
      <c r="B93" s="36">
        <v>112</v>
      </c>
      <c r="C93" s="36">
        <v>100</v>
      </c>
      <c r="D93" s="36">
        <v>106</v>
      </c>
      <c r="E93" s="36">
        <v>94</v>
      </c>
      <c r="F93" s="36">
        <v>76</v>
      </c>
      <c r="G93" s="37">
        <v>97.6</v>
      </c>
      <c r="H93" s="32">
        <v>99</v>
      </c>
      <c r="J93" s="30" t="s">
        <v>96</v>
      </c>
      <c r="K93" s="36">
        <v>1</v>
      </c>
      <c r="L93" s="36">
        <v>1</v>
      </c>
      <c r="M93" s="36">
        <v>2</v>
      </c>
      <c r="N93" s="36">
        <v>1</v>
      </c>
      <c r="O93" s="36">
        <v>2</v>
      </c>
      <c r="P93" s="31">
        <v>1.4</v>
      </c>
      <c r="Q93" s="32">
        <v>95</v>
      </c>
      <c r="S93" s="30" t="s">
        <v>96</v>
      </c>
      <c r="T93" s="36">
        <v>1</v>
      </c>
      <c r="U93" s="36">
        <v>1</v>
      </c>
      <c r="V93" s="36">
        <v>2</v>
      </c>
      <c r="W93" s="36">
        <v>1</v>
      </c>
      <c r="X93" s="36">
        <v>4</v>
      </c>
      <c r="Y93" s="31">
        <v>1.8</v>
      </c>
      <c r="Z93" s="32">
        <v>95</v>
      </c>
      <c r="AB93" s="30" t="s">
        <v>96</v>
      </c>
      <c r="AC93" s="36">
        <v>4</v>
      </c>
      <c r="AD93" s="36">
        <v>2</v>
      </c>
      <c r="AE93" s="36">
        <v>0</v>
      </c>
      <c r="AF93" s="36">
        <v>2</v>
      </c>
      <c r="AG93" s="36">
        <v>0</v>
      </c>
      <c r="AH93" s="31">
        <v>1.6</v>
      </c>
      <c r="AI93" s="32">
        <v>99</v>
      </c>
      <c r="AK93" s="30" t="s">
        <v>96</v>
      </c>
      <c r="AL93" s="36">
        <v>5</v>
      </c>
      <c r="AM93" s="36">
        <v>2</v>
      </c>
      <c r="AN93" s="36">
        <v>0</v>
      </c>
      <c r="AO93" s="36">
        <v>6</v>
      </c>
      <c r="AP93" s="36">
        <v>0</v>
      </c>
      <c r="AQ93" s="31">
        <v>2.6</v>
      </c>
      <c r="AR93" s="32">
        <v>99</v>
      </c>
    </row>
    <row r="94" spans="1:44" x14ac:dyDescent="0.25">
      <c r="A94" s="30" t="s">
        <v>97</v>
      </c>
      <c r="B94" s="36">
        <v>4959</v>
      </c>
      <c r="C94" s="36">
        <v>5283</v>
      </c>
      <c r="D94" s="36">
        <v>5501</v>
      </c>
      <c r="E94" s="36">
        <v>5904</v>
      </c>
      <c r="F94" s="36">
        <v>5954</v>
      </c>
      <c r="G94" s="37">
        <v>5520.2</v>
      </c>
      <c r="H94" s="32">
        <v>11</v>
      </c>
      <c r="J94" s="30" t="s">
        <v>97</v>
      </c>
      <c r="K94" s="36">
        <v>20</v>
      </c>
      <c r="L94" s="36">
        <v>24</v>
      </c>
      <c r="M94" s="36">
        <v>29</v>
      </c>
      <c r="N94" s="36">
        <v>21</v>
      </c>
      <c r="O94" s="36">
        <v>27</v>
      </c>
      <c r="P94" s="31">
        <v>24.2</v>
      </c>
      <c r="Q94" s="32">
        <v>20</v>
      </c>
      <c r="S94" s="30" t="s">
        <v>97</v>
      </c>
      <c r="T94" s="36">
        <v>22</v>
      </c>
      <c r="U94" s="36">
        <v>27</v>
      </c>
      <c r="V94" s="36">
        <v>32</v>
      </c>
      <c r="W94" s="36">
        <v>23</v>
      </c>
      <c r="X94" s="36">
        <v>28</v>
      </c>
      <c r="Y94" s="31">
        <v>26.4</v>
      </c>
      <c r="Z94" s="32">
        <v>20</v>
      </c>
      <c r="AB94" s="30" t="s">
        <v>97</v>
      </c>
      <c r="AC94" s="36">
        <v>79</v>
      </c>
      <c r="AD94" s="36">
        <v>101</v>
      </c>
      <c r="AE94" s="36">
        <v>74</v>
      </c>
      <c r="AF94" s="36">
        <v>93</v>
      </c>
      <c r="AG94" s="36">
        <v>94</v>
      </c>
      <c r="AH94" s="31">
        <v>88.2</v>
      </c>
      <c r="AI94" s="32">
        <v>12</v>
      </c>
      <c r="AK94" s="30" t="s">
        <v>97</v>
      </c>
      <c r="AL94" s="36">
        <v>92</v>
      </c>
      <c r="AM94" s="36">
        <v>125</v>
      </c>
      <c r="AN94" s="36">
        <v>91</v>
      </c>
      <c r="AO94" s="36">
        <v>120</v>
      </c>
      <c r="AP94" s="36">
        <v>113</v>
      </c>
      <c r="AQ94" s="31">
        <v>108.2</v>
      </c>
      <c r="AR94" s="32">
        <v>12</v>
      </c>
    </row>
    <row r="95" spans="1:44" x14ac:dyDescent="0.25">
      <c r="A95" s="30" t="s">
        <v>98</v>
      </c>
      <c r="B95" s="36">
        <v>1346</v>
      </c>
      <c r="C95" s="36">
        <v>1356</v>
      </c>
      <c r="D95" s="36">
        <v>1287</v>
      </c>
      <c r="E95" s="36">
        <v>1406</v>
      </c>
      <c r="F95" s="36">
        <v>1293</v>
      </c>
      <c r="G95" s="37">
        <v>1337.6</v>
      </c>
      <c r="H95" s="32">
        <v>52</v>
      </c>
      <c r="J95" s="30" t="s">
        <v>98</v>
      </c>
      <c r="K95" s="36">
        <v>14</v>
      </c>
      <c r="L95" s="36">
        <v>15</v>
      </c>
      <c r="M95" s="36">
        <v>17</v>
      </c>
      <c r="N95" s="36">
        <v>6</v>
      </c>
      <c r="O95" s="36">
        <v>5</v>
      </c>
      <c r="P95" s="31">
        <v>11.4</v>
      </c>
      <c r="Q95" s="32">
        <v>51</v>
      </c>
      <c r="S95" s="30" t="s">
        <v>98</v>
      </c>
      <c r="T95" s="36">
        <v>15</v>
      </c>
      <c r="U95" s="36">
        <v>19</v>
      </c>
      <c r="V95" s="36">
        <v>18</v>
      </c>
      <c r="W95" s="36">
        <v>6</v>
      </c>
      <c r="X95" s="36">
        <v>5</v>
      </c>
      <c r="Y95" s="31">
        <v>12.6</v>
      </c>
      <c r="Z95" s="32">
        <v>51</v>
      </c>
      <c r="AB95" s="30" t="s">
        <v>98</v>
      </c>
      <c r="AC95" s="36">
        <v>38</v>
      </c>
      <c r="AD95" s="36">
        <v>36</v>
      </c>
      <c r="AE95" s="36">
        <v>27</v>
      </c>
      <c r="AF95" s="36">
        <v>41</v>
      </c>
      <c r="AG95" s="36">
        <v>35</v>
      </c>
      <c r="AH95" s="31">
        <v>35.4</v>
      </c>
      <c r="AI95" s="32">
        <v>43</v>
      </c>
      <c r="AK95" s="30" t="s">
        <v>98</v>
      </c>
      <c r="AL95" s="36">
        <v>48</v>
      </c>
      <c r="AM95" s="36">
        <v>66</v>
      </c>
      <c r="AN95" s="36">
        <v>40</v>
      </c>
      <c r="AO95" s="36">
        <v>45</v>
      </c>
      <c r="AP95" s="36">
        <v>47</v>
      </c>
      <c r="AQ95" s="31">
        <v>49.2</v>
      </c>
      <c r="AR95" s="32">
        <v>36</v>
      </c>
    </row>
    <row r="96" spans="1:44" x14ac:dyDescent="0.25">
      <c r="A96" s="30" t="s">
        <v>99</v>
      </c>
      <c r="B96" s="36">
        <v>25528</v>
      </c>
      <c r="C96" s="36">
        <v>29980</v>
      </c>
      <c r="D96" s="36">
        <v>30522</v>
      </c>
      <c r="E96" s="36">
        <v>32880</v>
      </c>
      <c r="F96" s="36">
        <v>33289</v>
      </c>
      <c r="G96" s="37">
        <v>30439.8</v>
      </c>
      <c r="H96" s="32">
        <v>2</v>
      </c>
      <c r="J96" s="30" t="s">
        <v>99</v>
      </c>
      <c r="K96" s="36">
        <v>84</v>
      </c>
      <c r="L96" s="36">
        <v>93</v>
      </c>
      <c r="M96" s="36">
        <v>110</v>
      </c>
      <c r="N96" s="36">
        <v>102</v>
      </c>
      <c r="O96" s="36">
        <v>89</v>
      </c>
      <c r="P96" s="31">
        <v>95.6</v>
      </c>
      <c r="Q96" s="32">
        <v>2</v>
      </c>
      <c r="S96" s="30" t="s">
        <v>99</v>
      </c>
      <c r="T96" s="36">
        <v>88</v>
      </c>
      <c r="U96" s="36">
        <v>102</v>
      </c>
      <c r="V96" s="36">
        <v>118</v>
      </c>
      <c r="W96" s="36">
        <v>112</v>
      </c>
      <c r="X96" s="36">
        <v>96</v>
      </c>
      <c r="Y96" s="31">
        <v>103.2</v>
      </c>
      <c r="Z96" s="32">
        <v>2</v>
      </c>
      <c r="AB96" s="30" t="s">
        <v>99</v>
      </c>
      <c r="AC96" s="36">
        <v>333</v>
      </c>
      <c r="AD96" s="36">
        <v>338</v>
      </c>
      <c r="AE96" s="36">
        <v>335</v>
      </c>
      <c r="AF96" s="36">
        <v>341</v>
      </c>
      <c r="AG96" s="36">
        <v>359</v>
      </c>
      <c r="AH96" s="31">
        <v>341.2</v>
      </c>
      <c r="AI96" s="32">
        <v>1</v>
      </c>
      <c r="AK96" s="30" t="s">
        <v>99</v>
      </c>
      <c r="AL96" s="36">
        <v>389</v>
      </c>
      <c r="AM96" s="36">
        <v>424</v>
      </c>
      <c r="AN96" s="36">
        <v>409</v>
      </c>
      <c r="AO96" s="36">
        <v>419</v>
      </c>
      <c r="AP96" s="36">
        <v>429</v>
      </c>
      <c r="AQ96" s="31">
        <v>414</v>
      </c>
      <c r="AR96" s="32">
        <v>1</v>
      </c>
    </row>
    <row r="97" spans="1:44" x14ac:dyDescent="0.25">
      <c r="A97" s="30" t="s">
        <v>100</v>
      </c>
      <c r="B97" s="36">
        <v>375</v>
      </c>
      <c r="C97" s="36">
        <v>401</v>
      </c>
      <c r="D97" s="36">
        <v>403</v>
      </c>
      <c r="E97" s="36">
        <v>393</v>
      </c>
      <c r="F97" s="36">
        <v>389</v>
      </c>
      <c r="G97" s="37">
        <v>392.2</v>
      </c>
      <c r="H97" s="32">
        <v>83</v>
      </c>
      <c r="J97" s="30" t="s">
        <v>100</v>
      </c>
      <c r="K97" s="36">
        <v>10</v>
      </c>
      <c r="L97" s="36">
        <v>8</v>
      </c>
      <c r="M97" s="36">
        <v>4</v>
      </c>
      <c r="N97" s="36">
        <v>7</v>
      </c>
      <c r="O97" s="36">
        <v>8</v>
      </c>
      <c r="P97" s="31">
        <v>7.4</v>
      </c>
      <c r="Q97" s="32">
        <v>61</v>
      </c>
      <c r="S97" s="30" t="s">
        <v>100</v>
      </c>
      <c r="T97" s="36">
        <v>10</v>
      </c>
      <c r="U97" s="36">
        <v>10</v>
      </c>
      <c r="V97" s="36">
        <v>4</v>
      </c>
      <c r="W97" s="36">
        <v>7</v>
      </c>
      <c r="X97" s="36">
        <v>9</v>
      </c>
      <c r="Y97" s="31">
        <v>8</v>
      </c>
      <c r="Z97" s="32">
        <v>61</v>
      </c>
      <c r="AB97" s="30" t="s">
        <v>100</v>
      </c>
      <c r="AC97" s="36">
        <v>22</v>
      </c>
      <c r="AD97" s="36">
        <v>15</v>
      </c>
      <c r="AE97" s="36">
        <v>28</v>
      </c>
      <c r="AF97" s="36">
        <v>23</v>
      </c>
      <c r="AG97" s="36">
        <v>19</v>
      </c>
      <c r="AH97" s="31">
        <v>21.4</v>
      </c>
      <c r="AI97" s="32">
        <v>62</v>
      </c>
      <c r="AK97" s="30" t="s">
        <v>100</v>
      </c>
      <c r="AL97" s="36">
        <v>28</v>
      </c>
      <c r="AM97" s="36">
        <v>19</v>
      </c>
      <c r="AN97" s="36">
        <v>34</v>
      </c>
      <c r="AO97" s="36">
        <v>31</v>
      </c>
      <c r="AP97" s="36">
        <v>28</v>
      </c>
      <c r="AQ97" s="31">
        <v>28</v>
      </c>
      <c r="AR97" s="32">
        <v>60</v>
      </c>
    </row>
    <row r="98" spans="1:44" x14ac:dyDescent="0.25">
      <c r="A98" s="30" t="s">
        <v>101</v>
      </c>
      <c r="B98" s="36">
        <v>236</v>
      </c>
      <c r="C98" s="36">
        <v>229</v>
      </c>
      <c r="D98" s="36">
        <v>262</v>
      </c>
      <c r="E98" s="36">
        <v>248</v>
      </c>
      <c r="F98" s="36">
        <v>254</v>
      </c>
      <c r="G98" s="37">
        <v>245.8</v>
      </c>
      <c r="H98" s="32">
        <v>87</v>
      </c>
      <c r="J98" s="30" t="s">
        <v>101</v>
      </c>
      <c r="K98" s="36">
        <v>1</v>
      </c>
      <c r="L98" s="36">
        <v>2</v>
      </c>
      <c r="M98" s="36">
        <v>0</v>
      </c>
      <c r="N98" s="36">
        <v>1</v>
      </c>
      <c r="O98" s="36">
        <v>3</v>
      </c>
      <c r="P98" s="31">
        <v>1.4</v>
      </c>
      <c r="Q98" s="32">
        <v>95</v>
      </c>
      <c r="S98" s="30" t="s">
        <v>101</v>
      </c>
      <c r="T98" s="36">
        <v>1</v>
      </c>
      <c r="U98" s="36">
        <v>2</v>
      </c>
      <c r="V98" s="36">
        <v>0</v>
      </c>
      <c r="W98" s="36">
        <v>1</v>
      </c>
      <c r="X98" s="36">
        <v>3</v>
      </c>
      <c r="Y98" s="31">
        <v>1.4</v>
      </c>
      <c r="Z98" s="32">
        <v>98</v>
      </c>
      <c r="AB98" s="30" t="s">
        <v>101</v>
      </c>
      <c r="AC98" s="36">
        <v>6</v>
      </c>
      <c r="AD98" s="36">
        <v>9</v>
      </c>
      <c r="AE98" s="36">
        <v>12</v>
      </c>
      <c r="AF98" s="36">
        <v>5</v>
      </c>
      <c r="AG98" s="36">
        <v>8</v>
      </c>
      <c r="AH98" s="31">
        <v>8</v>
      </c>
      <c r="AI98" s="32">
        <v>88</v>
      </c>
      <c r="AK98" s="30" t="s">
        <v>101</v>
      </c>
      <c r="AL98" s="36">
        <v>6</v>
      </c>
      <c r="AM98" s="36">
        <v>13</v>
      </c>
      <c r="AN98" s="36">
        <v>14</v>
      </c>
      <c r="AO98" s="36">
        <v>5</v>
      </c>
      <c r="AP98" s="36">
        <v>9</v>
      </c>
      <c r="AQ98" s="31">
        <v>9.4</v>
      </c>
      <c r="AR98" s="32">
        <v>89</v>
      </c>
    </row>
    <row r="99" spans="1:44" x14ac:dyDescent="0.25">
      <c r="A99" s="30" t="s">
        <v>102</v>
      </c>
      <c r="B99" s="36">
        <v>1181</v>
      </c>
      <c r="C99" s="36">
        <v>1393</v>
      </c>
      <c r="D99" s="36">
        <v>1448</v>
      </c>
      <c r="E99" s="36">
        <v>1433</v>
      </c>
      <c r="F99" s="36">
        <v>1422</v>
      </c>
      <c r="G99" s="37">
        <v>1375.4</v>
      </c>
      <c r="H99" s="32">
        <v>50</v>
      </c>
      <c r="J99" s="30" t="s">
        <v>102</v>
      </c>
      <c r="K99" s="36">
        <v>6</v>
      </c>
      <c r="L99" s="36">
        <v>3</v>
      </c>
      <c r="M99" s="36">
        <v>4</v>
      </c>
      <c r="N99" s="36">
        <v>6</v>
      </c>
      <c r="O99" s="36">
        <v>4</v>
      </c>
      <c r="P99" s="31">
        <v>4.5999999999999996</v>
      </c>
      <c r="Q99" s="32">
        <v>74</v>
      </c>
      <c r="S99" s="30" t="s">
        <v>102</v>
      </c>
      <c r="T99" s="36">
        <v>7</v>
      </c>
      <c r="U99" s="36">
        <v>3</v>
      </c>
      <c r="V99" s="36">
        <v>4</v>
      </c>
      <c r="W99" s="36">
        <v>6</v>
      </c>
      <c r="X99" s="36">
        <v>4</v>
      </c>
      <c r="Y99" s="31">
        <v>4.8</v>
      </c>
      <c r="Z99" s="32">
        <v>75</v>
      </c>
      <c r="AB99" s="30" t="s">
        <v>102</v>
      </c>
      <c r="AC99" s="36">
        <v>12</v>
      </c>
      <c r="AD99" s="36">
        <v>13</v>
      </c>
      <c r="AE99" s="36">
        <v>27</v>
      </c>
      <c r="AF99" s="36">
        <v>12</v>
      </c>
      <c r="AG99" s="36">
        <v>24</v>
      </c>
      <c r="AH99" s="31">
        <v>17.600000000000001</v>
      </c>
      <c r="AI99" s="32">
        <v>72</v>
      </c>
      <c r="AK99" s="30" t="s">
        <v>102</v>
      </c>
      <c r="AL99" s="36">
        <v>15</v>
      </c>
      <c r="AM99" s="36">
        <v>13</v>
      </c>
      <c r="AN99" s="36">
        <v>32</v>
      </c>
      <c r="AO99" s="36">
        <v>18</v>
      </c>
      <c r="AP99" s="36">
        <v>26</v>
      </c>
      <c r="AQ99" s="31">
        <v>20.8</v>
      </c>
      <c r="AR99" s="32">
        <v>74</v>
      </c>
    </row>
    <row r="100" spans="1:44" x14ac:dyDescent="0.25">
      <c r="A100" s="30" t="s">
        <v>103</v>
      </c>
      <c r="B100" s="36">
        <v>3155</v>
      </c>
      <c r="C100" s="36">
        <v>3253</v>
      </c>
      <c r="D100" s="36">
        <v>3268</v>
      </c>
      <c r="E100" s="36">
        <v>3322</v>
      </c>
      <c r="F100" s="36">
        <v>3280</v>
      </c>
      <c r="G100" s="37">
        <v>3255.6</v>
      </c>
      <c r="H100" s="32">
        <v>23</v>
      </c>
      <c r="J100" s="30" t="s">
        <v>103</v>
      </c>
      <c r="K100" s="36">
        <v>25</v>
      </c>
      <c r="L100" s="36">
        <v>17</v>
      </c>
      <c r="M100" s="36">
        <v>25</v>
      </c>
      <c r="N100" s="36">
        <v>22</v>
      </c>
      <c r="O100" s="36">
        <v>21</v>
      </c>
      <c r="P100" s="31">
        <v>22</v>
      </c>
      <c r="Q100" s="32">
        <v>24</v>
      </c>
      <c r="S100" s="30" t="s">
        <v>103</v>
      </c>
      <c r="T100" s="36">
        <v>30</v>
      </c>
      <c r="U100" s="36">
        <v>17</v>
      </c>
      <c r="V100" s="36">
        <v>30</v>
      </c>
      <c r="W100" s="36">
        <v>26</v>
      </c>
      <c r="X100" s="36">
        <v>22</v>
      </c>
      <c r="Y100" s="31">
        <v>25</v>
      </c>
      <c r="Z100" s="32">
        <v>22</v>
      </c>
      <c r="AB100" s="30" t="s">
        <v>103</v>
      </c>
      <c r="AC100" s="36">
        <v>57</v>
      </c>
      <c r="AD100" s="36">
        <v>77</v>
      </c>
      <c r="AE100" s="36">
        <v>69</v>
      </c>
      <c r="AF100" s="36">
        <v>70</v>
      </c>
      <c r="AG100" s="36">
        <v>74</v>
      </c>
      <c r="AH100" s="31">
        <v>69.400000000000006</v>
      </c>
      <c r="AI100" s="32">
        <v>17</v>
      </c>
      <c r="AK100" s="30" t="s">
        <v>103</v>
      </c>
      <c r="AL100" s="36">
        <v>80</v>
      </c>
      <c r="AM100" s="36">
        <v>103</v>
      </c>
      <c r="AN100" s="36">
        <v>87</v>
      </c>
      <c r="AO100" s="36">
        <v>86</v>
      </c>
      <c r="AP100" s="36">
        <v>86</v>
      </c>
      <c r="AQ100" s="31">
        <v>88.4</v>
      </c>
      <c r="AR100" s="32">
        <v>17</v>
      </c>
    </row>
    <row r="101" spans="1:44" x14ac:dyDescent="0.25">
      <c r="A101" s="30" t="s">
        <v>104</v>
      </c>
      <c r="B101" s="36">
        <v>1294</v>
      </c>
      <c r="C101" s="36">
        <v>1419</v>
      </c>
      <c r="D101" s="36">
        <v>1475</v>
      </c>
      <c r="E101" s="36">
        <v>1413</v>
      </c>
      <c r="F101" s="36">
        <v>1519</v>
      </c>
      <c r="G101" s="37">
        <v>1424</v>
      </c>
      <c r="H101" s="32">
        <v>45</v>
      </c>
      <c r="J101" s="30" t="s">
        <v>104</v>
      </c>
      <c r="K101" s="36">
        <v>13</v>
      </c>
      <c r="L101" s="36">
        <v>16</v>
      </c>
      <c r="M101" s="36">
        <v>19</v>
      </c>
      <c r="N101" s="36">
        <v>8</v>
      </c>
      <c r="O101" s="36">
        <v>19</v>
      </c>
      <c r="P101" s="31">
        <v>15</v>
      </c>
      <c r="Q101" s="32">
        <v>37</v>
      </c>
      <c r="S101" s="30" t="s">
        <v>104</v>
      </c>
      <c r="T101" s="36">
        <v>13</v>
      </c>
      <c r="U101" s="36">
        <v>19</v>
      </c>
      <c r="V101" s="36">
        <v>19</v>
      </c>
      <c r="W101" s="36">
        <v>9</v>
      </c>
      <c r="X101" s="36">
        <v>20</v>
      </c>
      <c r="Y101" s="31">
        <v>16</v>
      </c>
      <c r="Z101" s="32">
        <v>37</v>
      </c>
      <c r="AB101" s="30" t="s">
        <v>104</v>
      </c>
      <c r="AC101" s="36">
        <v>39</v>
      </c>
      <c r="AD101" s="36">
        <v>47</v>
      </c>
      <c r="AE101" s="36">
        <v>36</v>
      </c>
      <c r="AF101" s="36">
        <v>37</v>
      </c>
      <c r="AG101" s="36">
        <v>34</v>
      </c>
      <c r="AH101" s="31">
        <v>38.6</v>
      </c>
      <c r="AI101" s="32">
        <v>37</v>
      </c>
      <c r="AK101" s="30" t="s">
        <v>104</v>
      </c>
      <c r="AL101" s="36">
        <v>43</v>
      </c>
      <c r="AM101" s="36">
        <v>62</v>
      </c>
      <c r="AN101" s="36">
        <v>44</v>
      </c>
      <c r="AO101" s="36">
        <v>43</v>
      </c>
      <c r="AP101" s="36">
        <v>40</v>
      </c>
      <c r="AQ101" s="31">
        <v>46.4</v>
      </c>
      <c r="AR101" s="32">
        <v>42</v>
      </c>
    </row>
    <row r="102" spans="1:44" x14ac:dyDescent="0.25">
      <c r="A102" s="30" t="s">
        <v>105</v>
      </c>
      <c r="B102" s="36">
        <v>2697</v>
      </c>
      <c r="C102" s="36">
        <v>2634</v>
      </c>
      <c r="D102" s="36">
        <v>2425</v>
      </c>
      <c r="E102" s="36">
        <v>2420</v>
      </c>
      <c r="F102" s="36">
        <v>2256</v>
      </c>
      <c r="G102" s="37">
        <v>2486.4</v>
      </c>
      <c r="H102" s="32">
        <v>29</v>
      </c>
      <c r="J102" s="30" t="s">
        <v>105</v>
      </c>
      <c r="K102" s="36">
        <v>17</v>
      </c>
      <c r="L102" s="36">
        <v>17</v>
      </c>
      <c r="M102" s="36">
        <v>15</v>
      </c>
      <c r="N102" s="36">
        <v>20</v>
      </c>
      <c r="O102" s="36">
        <v>15</v>
      </c>
      <c r="P102" s="31">
        <v>16.8</v>
      </c>
      <c r="Q102" s="32">
        <v>32</v>
      </c>
      <c r="S102" s="30" t="s">
        <v>105</v>
      </c>
      <c r="T102" s="36">
        <v>18</v>
      </c>
      <c r="U102" s="36">
        <v>17</v>
      </c>
      <c r="V102" s="36">
        <v>17</v>
      </c>
      <c r="W102" s="36">
        <v>21</v>
      </c>
      <c r="X102" s="36">
        <v>22</v>
      </c>
      <c r="Y102" s="31">
        <v>19</v>
      </c>
      <c r="Z102" s="32">
        <v>32</v>
      </c>
      <c r="AB102" s="30" t="s">
        <v>105</v>
      </c>
      <c r="AC102" s="36">
        <v>42</v>
      </c>
      <c r="AD102" s="36">
        <v>37</v>
      </c>
      <c r="AE102" s="36">
        <v>30</v>
      </c>
      <c r="AF102" s="36">
        <v>23</v>
      </c>
      <c r="AG102" s="36">
        <v>27</v>
      </c>
      <c r="AH102" s="31">
        <v>31.8</v>
      </c>
      <c r="AI102" s="32">
        <v>49</v>
      </c>
      <c r="AK102" s="30" t="s">
        <v>105</v>
      </c>
      <c r="AL102" s="36">
        <v>51</v>
      </c>
      <c r="AM102" s="36">
        <v>46</v>
      </c>
      <c r="AN102" s="36">
        <v>33</v>
      </c>
      <c r="AO102" s="36">
        <v>30</v>
      </c>
      <c r="AP102" s="36">
        <v>34</v>
      </c>
      <c r="AQ102" s="31">
        <v>38.799999999999997</v>
      </c>
      <c r="AR102" s="32">
        <v>49</v>
      </c>
    </row>
    <row r="103" spans="1:44" x14ac:dyDescent="0.25">
      <c r="A103" s="30" t="s">
        <v>106</v>
      </c>
      <c r="B103" s="36">
        <v>688</v>
      </c>
      <c r="C103" s="36">
        <v>816</v>
      </c>
      <c r="D103" s="36">
        <v>754</v>
      </c>
      <c r="E103" s="36">
        <v>733</v>
      </c>
      <c r="F103" s="36">
        <v>745</v>
      </c>
      <c r="G103" s="37">
        <v>747.2</v>
      </c>
      <c r="H103" s="32">
        <v>69</v>
      </c>
      <c r="J103" s="30" t="s">
        <v>106</v>
      </c>
      <c r="K103" s="36">
        <v>11</v>
      </c>
      <c r="L103" s="36">
        <v>10</v>
      </c>
      <c r="M103" s="36">
        <v>10</v>
      </c>
      <c r="N103" s="36">
        <v>11</v>
      </c>
      <c r="O103" s="36">
        <v>11</v>
      </c>
      <c r="P103" s="31">
        <v>10.6</v>
      </c>
      <c r="Q103" s="32">
        <v>54</v>
      </c>
      <c r="S103" s="30" t="s">
        <v>106</v>
      </c>
      <c r="T103" s="36">
        <v>12</v>
      </c>
      <c r="U103" s="36">
        <v>11</v>
      </c>
      <c r="V103" s="36">
        <v>12</v>
      </c>
      <c r="W103" s="36">
        <v>11</v>
      </c>
      <c r="X103" s="36">
        <v>11</v>
      </c>
      <c r="Y103" s="31">
        <v>11.4</v>
      </c>
      <c r="Z103" s="32">
        <v>55</v>
      </c>
      <c r="AB103" s="30" t="s">
        <v>106</v>
      </c>
      <c r="AC103" s="36">
        <v>15</v>
      </c>
      <c r="AD103" s="36">
        <v>16</v>
      </c>
      <c r="AE103" s="36">
        <v>27</v>
      </c>
      <c r="AF103" s="36">
        <v>9</v>
      </c>
      <c r="AG103" s="36">
        <v>16</v>
      </c>
      <c r="AH103" s="31">
        <v>16.600000000000001</v>
      </c>
      <c r="AI103" s="32">
        <v>76</v>
      </c>
      <c r="AK103" s="30" t="s">
        <v>106</v>
      </c>
      <c r="AL103" s="36">
        <v>20</v>
      </c>
      <c r="AM103" s="36">
        <v>20</v>
      </c>
      <c r="AN103" s="36">
        <v>32</v>
      </c>
      <c r="AO103" s="36">
        <v>12</v>
      </c>
      <c r="AP103" s="36">
        <v>18</v>
      </c>
      <c r="AQ103" s="31">
        <v>20.399999999999999</v>
      </c>
      <c r="AR103" s="32">
        <v>76</v>
      </c>
    </row>
    <row r="104" spans="1:44" x14ac:dyDescent="0.25">
      <c r="A104" s="33" t="s">
        <v>107</v>
      </c>
      <c r="B104" s="38">
        <v>201</v>
      </c>
      <c r="C104" s="38">
        <v>232</v>
      </c>
      <c r="D104" s="38">
        <v>237</v>
      </c>
      <c r="E104" s="38">
        <v>221</v>
      </c>
      <c r="F104" s="38">
        <v>263</v>
      </c>
      <c r="G104" s="39">
        <v>230.8</v>
      </c>
      <c r="H104" s="35">
        <v>90</v>
      </c>
      <c r="J104" s="33" t="s">
        <v>107</v>
      </c>
      <c r="K104" s="38">
        <v>2</v>
      </c>
      <c r="L104" s="38">
        <v>0</v>
      </c>
      <c r="M104" s="38">
        <v>6</v>
      </c>
      <c r="N104" s="38">
        <v>2</v>
      </c>
      <c r="O104" s="38">
        <v>2</v>
      </c>
      <c r="P104" s="34">
        <v>2.4</v>
      </c>
      <c r="Q104" s="35">
        <v>92</v>
      </c>
      <c r="S104" s="33" t="s">
        <v>107</v>
      </c>
      <c r="T104" s="38">
        <v>2</v>
      </c>
      <c r="U104" s="38">
        <v>0</v>
      </c>
      <c r="V104" s="38">
        <v>7</v>
      </c>
      <c r="W104" s="38">
        <v>2</v>
      </c>
      <c r="X104" s="38">
        <v>2</v>
      </c>
      <c r="Y104" s="34">
        <v>2.6</v>
      </c>
      <c r="Z104" s="35">
        <v>90</v>
      </c>
      <c r="AB104" s="33" t="s">
        <v>107</v>
      </c>
      <c r="AC104" s="38">
        <v>5</v>
      </c>
      <c r="AD104" s="38">
        <v>8</v>
      </c>
      <c r="AE104" s="38">
        <v>7</v>
      </c>
      <c r="AF104" s="38">
        <v>8</v>
      </c>
      <c r="AG104" s="38">
        <v>4</v>
      </c>
      <c r="AH104" s="34">
        <v>6.4</v>
      </c>
      <c r="AI104" s="35">
        <v>91</v>
      </c>
      <c r="AK104" s="33" t="s">
        <v>107</v>
      </c>
      <c r="AL104" s="38">
        <v>7</v>
      </c>
      <c r="AM104" s="38">
        <v>8</v>
      </c>
      <c r="AN104" s="38">
        <v>9</v>
      </c>
      <c r="AO104" s="38">
        <v>8</v>
      </c>
      <c r="AP104" s="38">
        <v>5</v>
      </c>
      <c r="AQ104" s="34">
        <v>7.4</v>
      </c>
      <c r="AR104" s="35">
        <v>93</v>
      </c>
    </row>
    <row r="105" spans="1:44" x14ac:dyDescent="0.25">
      <c r="A105" s="40" t="s">
        <v>151</v>
      </c>
      <c r="B105" s="41">
        <f>SUBTOTAL(109,B5:B104)</f>
        <v>247885</v>
      </c>
      <c r="C105" s="41">
        <f t="shared" ref="C105:F105" si="0">SUBTOTAL(109,C5:C104)</f>
        <v>279179</v>
      </c>
      <c r="D105" s="41">
        <f t="shared" si="0"/>
        <v>276613</v>
      </c>
      <c r="E105" s="41">
        <f t="shared" si="0"/>
        <v>285988</v>
      </c>
      <c r="F105" s="41">
        <f t="shared" si="0"/>
        <v>284697</v>
      </c>
      <c r="G105" s="42">
        <f>AVERAGE(Table2[[#This Row],[2020]:[2024]])</f>
        <v>274872.40000000002</v>
      </c>
      <c r="H105" s="35"/>
      <c r="J105" s="40" t="s">
        <v>151</v>
      </c>
      <c r="K105" s="41">
        <f>SUBTOTAL(109,K5:K104)</f>
        <v>1537</v>
      </c>
      <c r="L105" s="41">
        <f>SUBTOTAL(109,L5:L104)</f>
        <v>1675</v>
      </c>
      <c r="M105" s="41">
        <f>SUBTOTAL(109,M5:M104)</f>
        <v>1672</v>
      </c>
      <c r="N105" s="41">
        <f>SUBTOTAL(109,N5:N104)</f>
        <v>1572</v>
      </c>
      <c r="O105" s="41">
        <f>SUBTOTAL(109,O5:O104)</f>
        <v>1632</v>
      </c>
      <c r="P105" s="42">
        <f>AVERAGE(Table3[[#This Row],[2020]:[2024]])</f>
        <v>1617.6</v>
      </c>
      <c r="Q105" s="35"/>
      <c r="S105" s="40" t="s">
        <v>151</v>
      </c>
      <c r="T105" s="41">
        <f>SUBTOTAL(109,T5:T104)</f>
        <v>1674</v>
      </c>
      <c r="U105" s="41">
        <f>SUBTOTAL(109,U5:U104)</f>
        <v>1806</v>
      </c>
      <c r="V105" s="41">
        <f>SUBTOTAL(109,V5:V104)</f>
        <v>1808</v>
      </c>
      <c r="W105" s="41">
        <f>SUBTOTAL(109,W5:W104)</f>
        <v>1695</v>
      </c>
      <c r="X105" s="41">
        <f>SUBTOTAL(109,X5:X104)</f>
        <v>1748</v>
      </c>
      <c r="Y105" s="42">
        <f>AVERAGE(Table4[[#This Row],[2020]:[2024]])</f>
        <v>1746.2</v>
      </c>
      <c r="Z105" s="35"/>
      <c r="AB105" s="40" t="s">
        <v>151</v>
      </c>
      <c r="AC105" s="41">
        <f>SUBTOTAL(109,AC5:AC104)</f>
        <v>3953</v>
      </c>
      <c r="AD105" s="41">
        <f t="shared" ref="AD105:AG105" si="1">SUBTOTAL(109,AD5:AD104)</f>
        <v>4376</v>
      </c>
      <c r="AE105" s="41">
        <f t="shared" si="1"/>
        <v>4257</v>
      </c>
      <c r="AF105" s="41">
        <f t="shared" si="1"/>
        <v>4405</v>
      </c>
      <c r="AG105" s="41">
        <f t="shared" si="1"/>
        <v>4219</v>
      </c>
      <c r="AH105" s="42">
        <f>AVERAGE(Table5[[#This Row],[2020]:[2024]])</f>
        <v>4242</v>
      </c>
      <c r="AI105" s="35"/>
      <c r="AK105" s="40" t="s">
        <v>151</v>
      </c>
      <c r="AL105" s="41">
        <f>SUBTOTAL(109,AL5:AL104)</f>
        <v>4969</v>
      </c>
      <c r="AM105" s="41">
        <f t="shared" ref="AM105:AP105" si="2">SUBTOTAL(109,AM5:AM104)</f>
        <v>5503</v>
      </c>
      <c r="AN105" s="41">
        <f t="shared" si="2"/>
        <v>5319</v>
      </c>
      <c r="AO105" s="41">
        <f t="shared" si="2"/>
        <v>5515</v>
      </c>
      <c r="AP105" s="41">
        <f t="shared" si="2"/>
        <v>5267</v>
      </c>
      <c r="AQ105" s="42">
        <f>AVERAGE(Table6[[#This Row],[2020]:[2024]])</f>
        <v>5314.6</v>
      </c>
      <c r="AR105" s="35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4F86-FA31-461C-8AD5-C741D62256D2}">
  <dimension ref="A1:J105"/>
  <sheetViews>
    <sheetView showGridLines="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2.85546875" bestFit="1" customWidth="1"/>
    <col min="2" max="6" width="7.140625" customWidth="1"/>
    <col min="7" max="7" width="26.42578125" customWidth="1"/>
    <col min="8" max="8" width="11.5703125" customWidth="1"/>
    <col min="9" max="9" width="35.85546875" customWidth="1"/>
    <col min="10" max="10" width="7.5703125" customWidth="1"/>
  </cols>
  <sheetData>
    <row r="1" spans="1:10" ht="18.75" x14ac:dyDescent="0.3">
      <c r="A1" s="15" t="s">
        <v>150</v>
      </c>
    </row>
    <row r="2" spans="1:10" x14ac:dyDescent="0.25">
      <c r="A2" s="16" t="s">
        <v>0</v>
      </c>
    </row>
    <row r="4" spans="1:10" ht="15.75" x14ac:dyDescent="0.25">
      <c r="A4" s="51" t="s">
        <v>142</v>
      </c>
      <c r="B4" s="52"/>
      <c r="C4" s="52"/>
      <c r="D4" s="52"/>
      <c r="E4" s="52"/>
      <c r="F4" s="52"/>
      <c r="G4" s="1" t="s">
        <v>143</v>
      </c>
      <c r="H4" s="13" t="s">
        <v>138</v>
      </c>
      <c r="I4" s="14" t="s">
        <v>144</v>
      </c>
    </row>
    <row r="5" spans="1:10" x14ac:dyDescent="0.25">
      <c r="A5" s="2" t="s">
        <v>1</v>
      </c>
      <c r="B5" s="3" t="s">
        <v>145</v>
      </c>
      <c r="C5" s="3" t="s">
        <v>146</v>
      </c>
      <c r="D5" s="3" t="s">
        <v>147</v>
      </c>
      <c r="E5" s="3" t="s">
        <v>148</v>
      </c>
      <c r="F5" s="3" t="s">
        <v>149</v>
      </c>
      <c r="G5" s="3" t="s">
        <v>140</v>
      </c>
      <c r="H5" s="3" t="s">
        <v>139</v>
      </c>
      <c r="I5" s="3" t="s">
        <v>141</v>
      </c>
      <c r="J5" s="4" t="s">
        <v>3</v>
      </c>
    </row>
    <row r="6" spans="1:10" x14ac:dyDescent="0.25">
      <c r="A6" s="5" t="s">
        <v>8</v>
      </c>
      <c r="B6" s="6">
        <v>30</v>
      </c>
      <c r="C6" s="6">
        <v>21</v>
      </c>
      <c r="D6" s="6">
        <v>32</v>
      </c>
      <c r="E6" s="6">
        <v>19</v>
      </c>
      <c r="F6" s="6">
        <v>26</v>
      </c>
      <c r="G6" s="6">
        <v>25.6</v>
      </c>
      <c r="H6" s="7">
        <v>181097</v>
      </c>
      <c r="I6" s="47">
        <f t="shared" ref="I6:I37" si="0">G6/(H6/1000)</f>
        <v>0.14136070724528843</v>
      </c>
      <c r="J6" s="8">
        <v>73</v>
      </c>
    </row>
    <row r="7" spans="1:10" x14ac:dyDescent="0.25">
      <c r="A7" s="5" t="s">
        <v>9</v>
      </c>
      <c r="B7" s="6">
        <v>5</v>
      </c>
      <c r="C7" s="6">
        <v>7</v>
      </c>
      <c r="D7" s="6">
        <v>6</v>
      </c>
      <c r="E7" s="6">
        <v>12</v>
      </c>
      <c r="F7" s="6">
        <v>6</v>
      </c>
      <c r="G7" s="6">
        <v>7.2</v>
      </c>
      <c r="H7" s="7">
        <v>36231</v>
      </c>
      <c r="I7" s="47">
        <f t="shared" si="0"/>
        <v>0.19872484888631281</v>
      </c>
      <c r="J7" s="8">
        <v>42</v>
      </c>
    </row>
    <row r="8" spans="1:10" x14ac:dyDescent="0.25">
      <c r="A8" s="5" t="s">
        <v>10</v>
      </c>
      <c r="B8" s="6">
        <v>2</v>
      </c>
      <c r="C8" s="6">
        <v>2</v>
      </c>
      <c r="D8" s="6">
        <v>1</v>
      </c>
      <c r="E8" s="6">
        <v>3</v>
      </c>
      <c r="F8" s="6">
        <v>0</v>
      </c>
      <c r="G8" s="6">
        <v>1.6</v>
      </c>
      <c r="H8" s="7">
        <v>11513</v>
      </c>
      <c r="I8" s="47">
        <f t="shared" si="0"/>
        <v>0.13897333449144447</v>
      </c>
      <c r="J8" s="8">
        <v>75</v>
      </c>
    </row>
    <row r="9" spans="1:10" x14ac:dyDescent="0.25">
      <c r="A9" s="18" t="s">
        <v>11</v>
      </c>
      <c r="B9" s="6">
        <v>9</v>
      </c>
      <c r="C9" s="6">
        <v>5</v>
      </c>
      <c r="D9" s="6">
        <v>11</v>
      </c>
      <c r="E9" s="6">
        <v>7</v>
      </c>
      <c r="F9" s="6">
        <v>13</v>
      </c>
      <c r="G9" s="6">
        <v>9</v>
      </c>
      <c r="H9" s="7">
        <v>21619</v>
      </c>
      <c r="I9" s="48">
        <f t="shared" si="0"/>
        <v>0.41630047643276746</v>
      </c>
      <c r="J9" s="17">
        <v>9</v>
      </c>
    </row>
    <row r="10" spans="1:10" x14ac:dyDescent="0.25">
      <c r="A10" s="5" t="s">
        <v>12</v>
      </c>
      <c r="B10" s="6">
        <v>2</v>
      </c>
      <c r="C10" s="6">
        <v>6</v>
      </c>
      <c r="D10" s="6">
        <v>2</v>
      </c>
      <c r="E10" s="6">
        <v>7</v>
      </c>
      <c r="F10" s="6">
        <v>2</v>
      </c>
      <c r="G10" s="6">
        <v>3.8</v>
      </c>
      <c r="H10" s="7">
        <v>26694</v>
      </c>
      <c r="I10" s="47">
        <f t="shared" si="0"/>
        <v>0.14235408706076272</v>
      </c>
      <c r="J10" s="8">
        <v>72</v>
      </c>
    </row>
    <row r="11" spans="1:10" x14ac:dyDescent="0.25">
      <c r="A11" s="5" t="s">
        <v>13</v>
      </c>
      <c r="B11" s="6">
        <v>3</v>
      </c>
      <c r="C11" s="6">
        <v>1</v>
      </c>
      <c r="D11" s="6">
        <v>0</v>
      </c>
      <c r="E11" s="6">
        <v>4</v>
      </c>
      <c r="F11" s="6">
        <v>2</v>
      </c>
      <c r="G11" s="6">
        <v>2</v>
      </c>
      <c r="H11" s="7">
        <v>17510</v>
      </c>
      <c r="I11" s="47">
        <f t="shared" si="0"/>
        <v>0.11422044545973728</v>
      </c>
      <c r="J11" s="8">
        <v>90</v>
      </c>
    </row>
    <row r="12" spans="1:10" x14ac:dyDescent="0.25">
      <c r="A12" s="5" t="s">
        <v>14</v>
      </c>
      <c r="B12" s="6">
        <v>6</v>
      </c>
      <c r="C12" s="6">
        <v>5</v>
      </c>
      <c r="D12" s="6">
        <v>11</v>
      </c>
      <c r="E12" s="6">
        <v>6</v>
      </c>
      <c r="F12" s="6">
        <v>11</v>
      </c>
      <c r="G12" s="6">
        <v>7.8</v>
      </c>
      <c r="H12" s="7">
        <v>44003</v>
      </c>
      <c r="I12" s="47">
        <f t="shared" si="0"/>
        <v>0.17726064131991001</v>
      </c>
      <c r="J12" s="8">
        <v>58</v>
      </c>
    </row>
    <row r="13" spans="1:10" x14ac:dyDescent="0.25">
      <c r="A13" s="18" t="s">
        <v>15</v>
      </c>
      <c r="B13" s="6">
        <v>2</v>
      </c>
      <c r="C13" s="6">
        <v>9</v>
      </c>
      <c r="D13" s="6">
        <v>5</v>
      </c>
      <c r="E13" s="6">
        <v>9</v>
      </c>
      <c r="F13" s="6">
        <v>1</v>
      </c>
      <c r="G13" s="6">
        <v>5.2</v>
      </c>
      <c r="H13" s="7">
        <v>16856</v>
      </c>
      <c r="I13" s="48">
        <f t="shared" si="0"/>
        <v>0.30849549121974368</v>
      </c>
      <c r="J13" s="17">
        <v>16</v>
      </c>
    </row>
    <row r="14" spans="1:10" x14ac:dyDescent="0.25">
      <c r="A14" s="18" t="s">
        <v>16</v>
      </c>
      <c r="B14" s="6">
        <v>13</v>
      </c>
      <c r="C14" s="6">
        <v>12</v>
      </c>
      <c r="D14" s="6">
        <v>14</v>
      </c>
      <c r="E14" s="6">
        <v>9</v>
      </c>
      <c r="F14" s="6">
        <v>7</v>
      </c>
      <c r="G14" s="6">
        <v>11</v>
      </c>
      <c r="H14" s="7">
        <v>29153</v>
      </c>
      <c r="I14" s="48">
        <f t="shared" si="0"/>
        <v>0.37731965835420028</v>
      </c>
      <c r="J14" s="17">
        <v>11</v>
      </c>
    </row>
    <row r="15" spans="1:10" x14ac:dyDescent="0.25">
      <c r="A15" s="5" t="s">
        <v>17</v>
      </c>
      <c r="B15" s="6">
        <v>23</v>
      </c>
      <c r="C15" s="6">
        <v>21</v>
      </c>
      <c r="D15" s="6">
        <v>30</v>
      </c>
      <c r="E15" s="6">
        <v>20</v>
      </c>
      <c r="F15" s="6">
        <v>26</v>
      </c>
      <c r="G15" s="6">
        <v>24</v>
      </c>
      <c r="H15" s="7">
        <v>160440</v>
      </c>
      <c r="I15" s="47">
        <f t="shared" si="0"/>
        <v>0.14958863126402394</v>
      </c>
      <c r="J15" s="8">
        <v>66</v>
      </c>
    </row>
    <row r="16" spans="1:10" x14ac:dyDescent="0.25">
      <c r="A16" s="5" t="s">
        <v>18</v>
      </c>
      <c r="B16" s="6">
        <v>30</v>
      </c>
      <c r="C16" s="6">
        <v>23</v>
      </c>
      <c r="D16" s="6">
        <v>36</v>
      </c>
      <c r="E16" s="6">
        <v>47</v>
      </c>
      <c r="F16" s="6">
        <v>47</v>
      </c>
      <c r="G16" s="6">
        <v>36.6</v>
      </c>
      <c r="H16" s="7">
        <v>277047</v>
      </c>
      <c r="I16" s="47">
        <f t="shared" si="0"/>
        <v>0.13210754853869561</v>
      </c>
      <c r="J16" s="8">
        <v>80</v>
      </c>
    </row>
    <row r="17" spans="1:10" x14ac:dyDescent="0.25">
      <c r="A17" s="5" t="s">
        <v>19</v>
      </c>
      <c r="B17" s="6">
        <v>16</v>
      </c>
      <c r="C17" s="6">
        <v>9</v>
      </c>
      <c r="D17" s="6">
        <v>12</v>
      </c>
      <c r="E17" s="6">
        <v>11</v>
      </c>
      <c r="F17" s="6">
        <v>19</v>
      </c>
      <c r="G17" s="6">
        <v>13.4</v>
      </c>
      <c r="H17" s="7">
        <v>89974</v>
      </c>
      <c r="I17" s="47">
        <f t="shared" si="0"/>
        <v>0.14893191366394737</v>
      </c>
      <c r="J17" s="8">
        <v>68</v>
      </c>
    </row>
    <row r="18" spans="1:10" x14ac:dyDescent="0.25">
      <c r="A18" s="5" t="s">
        <v>20</v>
      </c>
      <c r="B18" s="6">
        <v>23</v>
      </c>
      <c r="C18" s="6">
        <v>27</v>
      </c>
      <c r="D18" s="6">
        <v>33</v>
      </c>
      <c r="E18" s="6">
        <v>29</v>
      </c>
      <c r="F18" s="6">
        <v>25</v>
      </c>
      <c r="G18" s="6">
        <v>27.4</v>
      </c>
      <c r="H18" s="7">
        <v>242880</v>
      </c>
      <c r="I18" s="47">
        <f t="shared" si="0"/>
        <v>0.1128129117259552</v>
      </c>
      <c r="J18" s="8">
        <v>91</v>
      </c>
    </row>
    <row r="19" spans="1:10" x14ac:dyDescent="0.25">
      <c r="A19" s="5" t="s">
        <v>21</v>
      </c>
      <c r="B19" s="6">
        <v>8</v>
      </c>
      <c r="C19" s="6">
        <v>11</v>
      </c>
      <c r="D19" s="6">
        <v>16</v>
      </c>
      <c r="E19" s="6">
        <v>10</v>
      </c>
      <c r="F19" s="6">
        <v>24</v>
      </c>
      <c r="G19" s="6">
        <v>13.8</v>
      </c>
      <c r="H19" s="7">
        <v>81960</v>
      </c>
      <c r="I19" s="47">
        <f t="shared" si="0"/>
        <v>0.16837481698389462</v>
      </c>
      <c r="J19" s="8">
        <v>64</v>
      </c>
    </row>
    <row r="20" spans="1:10" x14ac:dyDescent="0.25">
      <c r="A20" s="5" t="s">
        <v>22</v>
      </c>
      <c r="B20" s="6">
        <v>2</v>
      </c>
      <c r="C20" s="6">
        <v>1</v>
      </c>
      <c r="D20" s="6">
        <v>1</v>
      </c>
      <c r="E20" s="6">
        <v>0</v>
      </c>
      <c r="F20" s="6">
        <v>0</v>
      </c>
      <c r="G20" s="6">
        <v>0.8</v>
      </c>
      <c r="H20" s="7">
        <v>10737</v>
      </c>
      <c r="I20" s="47">
        <f t="shared" si="0"/>
        <v>7.4508708205271501E-2</v>
      </c>
      <c r="J20" s="8">
        <v>100</v>
      </c>
    </row>
    <row r="21" spans="1:10" x14ac:dyDescent="0.25">
      <c r="A21" s="5" t="s">
        <v>23</v>
      </c>
      <c r="B21" s="6">
        <v>12</v>
      </c>
      <c r="C21" s="6">
        <v>8</v>
      </c>
      <c r="D21" s="6">
        <v>15</v>
      </c>
      <c r="E21" s="6">
        <v>10</v>
      </c>
      <c r="F21" s="6">
        <v>15</v>
      </c>
      <c r="G21" s="6">
        <v>12</v>
      </c>
      <c r="H21" s="7">
        <v>70268</v>
      </c>
      <c r="I21" s="47">
        <f t="shared" si="0"/>
        <v>0.17077474810724655</v>
      </c>
      <c r="J21" s="8">
        <v>62</v>
      </c>
    </row>
    <row r="22" spans="1:10" x14ac:dyDescent="0.25">
      <c r="A22" s="5" t="s">
        <v>24</v>
      </c>
      <c r="B22" s="6">
        <v>6</v>
      </c>
      <c r="C22" s="6">
        <v>2</v>
      </c>
      <c r="D22" s="6">
        <v>7</v>
      </c>
      <c r="E22" s="6">
        <v>2</v>
      </c>
      <c r="F22" s="6">
        <v>7</v>
      </c>
      <c r="G22" s="6">
        <v>4.8</v>
      </c>
      <c r="H22" s="7">
        <v>22461</v>
      </c>
      <c r="I22" s="47">
        <f t="shared" si="0"/>
        <v>0.21370375317216508</v>
      </c>
      <c r="J22" s="8">
        <v>34</v>
      </c>
    </row>
    <row r="23" spans="1:10" x14ac:dyDescent="0.25">
      <c r="A23" s="5" t="s">
        <v>25</v>
      </c>
      <c r="B23" s="6">
        <v>27</v>
      </c>
      <c r="C23" s="6">
        <v>39</v>
      </c>
      <c r="D23" s="6">
        <v>31</v>
      </c>
      <c r="E23" s="6">
        <v>27</v>
      </c>
      <c r="F23" s="6">
        <v>26</v>
      </c>
      <c r="G23" s="6">
        <v>30</v>
      </c>
      <c r="H23" s="7">
        <v>166196</v>
      </c>
      <c r="I23" s="47">
        <f t="shared" si="0"/>
        <v>0.18050975956100027</v>
      </c>
      <c r="J23" s="8">
        <v>56</v>
      </c>
    </row>
    <row r="24" spans="1:10" x14ac:dyDescent="0.25">
      <c r="A24" s="5" t="s">
        <v>26</v>
      </c>
      <c r="B24" s="6">
        <v>12</v>
      </c>
      <c r="C24" s="6">
        <v>20</v>
      </c>
      <c r="D24" s="6">
        <v>11</v>
      </c>
      <c r="E24" s="6">
        <v>19</v>
      </c>
      <c r="F24" s="6">
        <v>17</v>
      </c>
      <c r="G24" s="6">
        <v>15.8</v>
      </c>
      <c r="H24" s="7">
        <v>81248</v>
      </c>
      <c r="I24" s="47">
        <f t="shared" si="0"/>
        <v>0.19446632532493108</v>
      </c>
      <c r="J24" s="8">
        <v>47</v>
      </c>
    </row>
    <row r="25" spans="1:10" x14ac:dyDescent="0.25">
      <c r="A25" s="5" t="s">
        <v>27</v>
      </c>
      <c r="B25" s="6">
        <v>5</v>
      </c>
      <c r="C25" s="6">
        <v>4</v>
      </c>
      <c r="D25" s="6">
        <v>6</v>
      </c>
      <c r="E25" s="6">
        <v>5</v>
      </c>
      <c r="F25" s="6">
        <v>4</v>
      </c>
      <c r="G25" s="6">
        <v>4.8</v>
      </c>
      <c r="H25" s="7">
        <v>29691</v>
      </c>
      <c r="I25" s="47">
        <f t="shared" si="0"/>
        <v>0.16166515105587551</v>
      </c>
      <c r="J25" s="8">
        <v>65</v>
      </c>
    </row>
    <row r="26" spans="1:10" x14ac:dyDescent="0.25">
      <c r="A26" s="5" t="s">
        <v>28</v>
      </c>
      <c r="B26" s="6">
        <v>2</v>
      </c>
      <c r="C26" s="6">
        <v>0</v>
      </c>
      <c r="D26" s="6">
        <v>3</v>
      </c>
      <c r="E26" s="6">
        <v>2</v>
      </c>
      <c r="F26" s="6">
        <v>1</v>
      </c>
      <c r="G26" s="6">
        <v>1.6</v>
      </c>
      <c r="H26" s="7">
        <v>13710</v>
      </c>
      <c r="I26" s="47">
        <f t="shared" si="0"/>
        <v>0.11670313639679067</v>
      </c>
      <c r="J26" s="8">
        <v>88</v>
      </c>
    </row>
    <row r="27" spans="1:10" x14ac:dyDescent="0.25">
      <c r="A27" s="5" t="s">
        <v>29</v>
      </c>
      <c r="B27" s="6">
        <v>1</v>
      </c>
      <c r="C27" s="6">
        <v>3</v>
      </c>
      <c r="D27" s="6">
        <v>0</v>
      </c>
      <c r="E27" s="6">
        <v>2</v>
      </c>
      <c r="F27" s="6">
        <v>5</v>
      </c>
      <c r="G27" s="6">
        <v>2.2000000000000002</v>
      </c>
      <c r="H27" s="7">
        <v>11725</v>
      </c>
      <c r="I27" s="47">
        <f t="shared" si="0"/>
        <v>0.18763326226012794</v>
      </c>
      <c r="J27" s="8">
        <v>52</v>
      </c>
    </row>
    <row r="28" spans="1:10" x14ac:dyDescent="0.25">
      <c r="A28" s="5" t="s">
        <v>30</v>
      </c>
      <c r="B28" s="6">
        <v>20</v>
      </c>
      <c r="C28" s="6">
        <v>17</v>
      </c>
      <c r="D28" s="6">
        <v>22</v>
      </c>
      <c r="E28" s="6">
        <v>23</v>
      </c>
      <c r="F28" s="6">
        <v>16</v>
      </c>
      <c r="G28" s="6">
        <v>19.600000000000001</v>
      </c>
      <c r="H28" s="7">
        <v>100498</v>
      </c>
      <c r="I28" s="47">
        <f t="shared" si="0"/>
        <v>0.19502875679117992</v>
      </c>
      <c r="J28" s="8">
        <v>46</v>
      </c>
    </row>
    <row r="29" spans="1:10" x14ac:dyDescent="0.25">
      <c r="A29" s="18" t="s">
        <v>31</v>
      </c>
      <c r="B29" s="6">
        <v>20</v>
      </c>
      <c r="C29" s="6">
        <v>25</v>
      </c>
      <c r="D29" s="6">
        <v>26</v>
      </c>
      <c r="E29" s="6">
        <v>17</v>
      </c>
      <c r="F29" s="6">
        <v>22</v>
      </c>
      <c r="G29" s="6">
        <v>22</v>
      </c>
      <c r="H29" s="7">
        <v>50389</v>
      </c>
      <c r="I29" s="48">
        <f t="shared" si="0"/>
        <v>0.43660322689475878</v>
      </c>
      <c r="J29" s="17">
        <v>6</v>
      </c>
    </row>
    <row r="30" spans="1:10" x14ac:dyDescent="0.25">
      <c r="A30" s="5" t="s">
        <v>32</v>
      </c>
      <c r="B30" s="6">
        <v>11</v>
      </c>
      <c r="C30" s="6">
        <v>14</v>
      </c>
      <c r="D30" s="6">
        <v>19</v>
      </c>
      <c r="E30" s="6">
        <v>13</v>
      </c>
      <c r="F30" s="6">
        <v>13</v>
      </c>
      <c r="G30" s="6">
        <v>14</v>
      </c>
      <c r="H30" s="7">
        <v>103605</v>
      </c>
      <c r="I30" s="47">
        <f t="shared" si="0"/>
        <v>0.1351286134839052</v>
      </c>
      <c r="J30" s="8">
        <v>78</v>
      </c>
    </row>
    <row r="31" spans="1:10" x14ac:dyDescent="0.25">
      <c r="A31" s="5" t="s">
        <v>33</v>
      </c>
      <c r="B31" s="6">
        <v>58</v>
      </c>
      <c r="C31" s="6">
        <v>66</v>
      </c>
      <c r="D31" s="6">
        <v>75</v>
      </c>
      <c r="E31" s="6">
        <v>65</v>
      </c>
      <c r="F31" s="6">
        <v>60</v>
      </c>
      <c r="G31" s="6">
        <v>64.8</v>
      </c>
      <c r="H31" s="7">
        <v>337970</v>
      </c>
      <c r="I31" s="47">
        <f t="shared" si="0"/>
        <v>0.19173299405272656</v>
      </c>
      <c r="J31" s="8">
        <v>49</v>
      </c>
    </row>
    <row r="32" spans="1:10" x14ac:dyDescent="0.25">
      <c r="A32" s="5" t="s">
        <v>34</v>
      </c>
      <c r="B32" s="6">
        <v>4</v>
      </c>
      <c r="C32" s="6">
        <v>6</v>
      </c>
      <c r="D32" s="6">
        <v>7</v>
      </c>
      <c r="E32" s="6">
        <v>0</v>
      </c>
      <c r="F32" s="6">
        <v>2</v>
      </c>
      <c r="G32" s="6">
        <v>3.8</v>
      </c>
      <c r="H32" s="7">
        <v>31396</v>
      </c>
      <c r="I32" s="47">
        <f t="shared" si="0"/>
        <v>0.12103452669129824</v>
      </c>
      <c r="J32" s="8">
        <v>85</v>
      </c>
    </row>
    <row r="33" spans="1:10" x14ac:dyDescent="0.25">
      <c r="A33" s="5" t="s">
        <v>35</v>
      </c>
      <c r="B33" s="6">
        <v>1</v>
      </c>
      <c r="C33" s="6">
        <v>7</v>
      </c>
      <c r="D33" s="6">
        <v>7</v>
      </c>
      <c r="E33" s="6">
        <v>6</v>
      </c>
      <c r="F33" s="6">
        <v>7</v>
      </c>
      <c r="G33" s="6">
        <v>5.6</v>
      </c>
      <c r="H33" s="7">
        <v>38019</v>
      </c>
      <c r="I33" s="47">
        <f t="shared" si="0"/>
        <v>0.14729477366579868</v>
      </c>
      <c r="J33" s="8">
        <v>70</v>
      </c>
    </row>
    <row r="34" spans="1:10" x14ac:dyDescent="0.25">
      <c r="A34" s="5" t="s">
        <v>36</v>
      </c>
      <c r="B34" s="6">
        <v>37</v>
      </c>
      <c r="C34" s="6">
        <v>40</v>
      </c>
      <c r="D34" s="6">
        <v>32</v>
      </c>
      <c r="E34" s="6">
        <v>34</v>
      </c>
      <c r="F34" s="6">
        <v>31</v>
      </c>
      <c r="G34" s="6">
        <v>34.799999999999997</v>
      </c>
      <c r="H34" s="7">
        <v>176388</v>
      </c>
      <c r="I34" s="47">
        <f t="shared" si="0"/>
        <v>0.19729233281175587</v>
      </c>
      <c r="J34" s="8">
        <v>44</v>
      </c>
    </row>
    <row r="35" spans="1:10" x14ac:dyDescent="0.25">
      <c r="A35" s="5" t="s">
        <v>37</v>
      </c>
      <c r="B35" s="6">
        <v>3</v>
      </c>
      <c r="C35" s="6">
        <v>5</v>
      </c>
      <c r="D35" s="6">
        <v>10</v>
      </c>
      <c r="E35" s="6">
        <v>5</v>
      </c>
      <c r="F35" s="6">
        <v>10</v>
      </c>
      <c r="G35" s="6">
        <v>6.6</v>
      </c>
      <c r="H35" s="7">
        <v>44249</v>
      </c>
      <c r="I35" s="47">
        <f t="shared" si="0"/>
        <v>0.14915591312798027</v>
      </c>
      <c r="J35" s="8">
        <v>67</v>
      </c>
    </row>
    <row r="36" spans="1:10" x14ac:dyDescent="0.25">
      <c r="A36" s="18" t="s">
        <v>38</v>
      </c>
      <c r="B36" s="6">
        <v>17</v>
      </c>
      <c r="C36" s="6">
        <v>30</v>
      </c>
      <c r="D36" s="6">
        <v>22</v>
      </c>
      <c r="E36" s="6">
        <v>21</v>
      </c>
      <c r="F36" s="6">
        <v>20</v>
      </c>
      <c r="G36" s="6">
        <v>22</v>
      </c>
      <c r="H36" s="7">
        <v>49178</v>
      </c>
      <c r="I36" s="48">
        <f t="shared" si="0"/>
        <v>0.44735450811338406</v>
      </c>
      <c r="J36" s="17">
        <v>5</v>
      </c>
    </row>
    <row r="37" spans="1:10" x14ac:dyDescent="0.25">
      <c r="A37" s="5" t="s">
        <v>39</v>
      </c>
      <c r="B37" s="6">
        <v>36</v>
      </c>
      <c r="C37" s="6">
        <v>23</v>
      </c>
      <c r="D37" s="6">
        <v>34</v>
      </c>
      <c r="E37" s="6">
        <v>40</v>
      </c>
      <c r="F37" s="6">
        <v>35</v>
      </c>
      <c r="G37" s="6">
        <v>33.6</v>
      </c>
      <c r="H37" s="7">
        <v>337263</v>
      </c>
      <c r="I37" s="47">
        <f t="shared" si="0"/>
        <v>9.9625514805952636E-2</v>
      </c>
      <c r="J37" s="8">
        <v>94</v>
      </c>
    </row>
    <row r="38" spans="1:10" x14ac:dyDescent="0.25">
      <c r="A38" s="18" t="s">
        <v>40</v>
      </c>
      <c r="B38" s="6">
        <v>10</v>
      </c>
      <c r="C38" s="6">
        <v>16</v>
      </c>
      <c r="D38" s="6">
        <v>10</v>
      </c>
      <c r="E38" s="6">
        <v>15</v>
      </c>
      <c r="F38" s="6">
        <v>15</v>
      </c>
      <c r="G38" s="6">
        <v>13.2</v>
      </c>
      <c r="H38" s="7">
        <v>48491</v>
      </c>
      <c r="I38" s="48">
        <f t="shared" ref="I38:I69" si="1">G38/(H38/1000)</f>
        <v>0.27221546266317459</v>
      </c>
      <c r="J38" s="17">
        <v>22</v>
      </c>
    </row>
    <row r="39" spans="1:10" x14ac:dyDescent="0.25">
      <c r="A39" s="5" t="s">
        <v>41</v>
      </c>
      <c r="B39" s="6">
        <v>44</v>
      </c>
      <c r="C39" s="6">
        <v>47</v>
      </c>
      <c r="D39" s="6">
        <v>46</v>
      </c>
      <c r="E39" s="6">
        <v>55</v>
      </c>
      <c r="F39" s="6">
        <v>43</v>
      </c>
      <c r="G39" s="6">
        <v>47</v>
      </c>
      <c r="H39" s="7">
        <v>393062</v>
      </c>
      <c r="I39" s="47">
        <f t="shared" si="1"/>
        <v>0.11957401122469229</v>
      </c>
      <c r="J39" s="8">
        <v>86</v>
      </c>
    </row>
    <row r="40" spans="1:10" x14ac:dyDescent="0.25">
      <c r="A40" s="18" t="s">
        <v>42</v>
      </c>
      <c r="B40" s="6">
        <v>17</v>
      </c>
      <c r="C40" s="6">
        <v>12</v>
      </c>
      <c r="D40" s="6">
        <v>29</v>
      </c>
      <c r="E40" s="6">
        <v>19</v>
      </c>
      <c r="F40" s="6">
        <v>18</v>
      </c>
      <c r="G40" s="6">
        <v>19</v>
      </c>
      <c r="H40" s="7">
        <v>77561</v>
      </c>
      <c r="I40" s="48">
        <f t="shared" si="1"/>
        <v>0.24496847642500738</v>
      </c>
      <c r="J40" s="17">
        <v>24</v>
      </c>
    </row>
    <row r="41" spans="1:10" x14ac:dyDescent="0.25">
      <c r="A41" s="5" t="s">
        <v>43</v>
      </c>
      <c r="B41" s="6">
        <v>29</v>
      </c>
      <c r="C41" s="6">
        <v>23</v>
      </c>
      <c r="D41" s="6">
        <v>22</v>
      </c>
      <c r="E41" s="6">
        <v>31</v>
      </c>
      <c r="F41" s="6">
        <v>42</v>
      </c>
      <c r="G41" s="6">
        <v>29.4</v>
      </c>
      <c r="H41" s="7">
        <v>240820</v>
      </c>
      <c r="I41" s="47">
        <f t="shared" si="1"/>
        <v>0.12208288348143842</v>
      </c>
      <c r="J41" s="8">
        <v>84</v>
      </c>
    </row>
    <row r="42" spans="1:10" x14ac:dyDescent="0.25">
      <c r="A42" s="18" t="s">
        <v>44</v>
      </c>
      <c r="B42" s="6">
        <v>4</v>
      </c>
      <c r="C42" s="6">
        <v>2</v>
      </c>
      <c r="D42" s="6">
        <v>6</v>
      </c>
      <c r="E42" s="6">
        <v>2</v>
      </c>
      <c r="F42" s="6">
        <v>5</v>
      </c>
      <c r="G42" s="6">
        <v>3.8</v>
      </c>
      <c r="H42" s="7">
        <v>10297</v>
      </c>
      <c r="I42" s="48">
        <f t="shared" si="1"/>
        <v>0.36903952607555596</v>
      </c>
      <c r="J42" s="17">
        <v>13</v>
      </c>
    </row>
    <row r="43" spans="1:10" x14ac:dyDescent="0.25">
      <c r="A43" s="18" t="s">
        <v>45</v>
      </c>
      <c r="B43" s="6">
        <v>2</v>
      </c>
      <c r="C43" s="6">
        <v>4</v>
      </c>
      <c r="D43" s="6">
        <v>3</v>
      </c>
      <c r="E43" s="6">
        <v>5</v>
      </c>
      <c r="F43" s="6">
        <v>1</v>
      </c>
      <c r="G43" s="6">
        <v>3</v>
      </c>
      <c r="H43" s="7">
        <v>7985</v>
      </c>
      <c r="I43" s="48">
        <f t="shared" si="1"/>
        <v>0.37570444583594237</v>
      </c>
      <c r="J43" s="17">
        <v>12</v>
      </c>
    </row>
    <row r="44" spans="1:10" x14ac:dyDescent="0.25">
      <c r="A44" s="5" t="s">
        <v>46</v>
      </c>
      <c r="B44" s="6">
        <v>20</v>
      </c>
      <c r="C44" s="6">
        <v>18</v>
      </c>
      <c r="D44" s="6">
        <v>15</v>
      </c>
      <c r="E44" s="6">
        <v>9</v>
      </c>
      <c r="F44" s="6">
        <v>9</v>
      </c>
      <c r="G44" s="6">
        <v>14.2</v>
      </c>
      <c r="H44" s="7">
        <v>62174</v>
      </c>
      <c r="I44" s="47">
        <f t="shared" si="1"/>
        <v>0.22839128896323221</v>
      </c>
      <c r="J44" s="8">
        <v>32</v>
      </c>
    </row>
    <row r="45" spans="1:10" x14ac:dyDescent="0.25">
      <c r="A45" s="5" t="s">
        <v>47</v>
      </c>
      <c r="B45" s="6">
        <v>3</v>
      </c>
      <c r="C45" s="6">
        <v>6</v>
      </c>
      <c r="D45" s="6">
        <v>2</v>
      </c>
      <c r="E45" s="6">
        <v>3</v>
      </c>
      <c r="F45" s="6">
        <v>5</v>
      </c>
      <c r="G45" s="6">
        <v>3.8</v>
      </c>
      <c r="H45" s="7">
        <v>20153</v>
      </c>
      <c r="I45" s="47">
        <f t="shared" si="1"/>
        <v>0.18855753485833376</v>
      </c>
      <c r="J45" s="8">
        <v>51</v>
      </c>
    </row>
    <row r="46" spans="1:10" x14ac:dyDescent="0.25">
      <c r="A46" s="5" t="s">
        <v>48</v>
      </c>
      <c r="B46" s="6">
        <v>74</v>
      </c>
      <c r="C46" s="6">
        <v>99</v>
      </c>
      <c r="D46" s="6">
        <v>68</v>
      </c>
      <c r="E46" s="6">
        <v>57</v>
      </c>
      <c r="F46" s="6">
        <v>79</v>
      </c>
      <c r="G46" s="6">
        <v>75.400000000000006</v>
      </c>
      <c r="H46" s="7">
        <v>550202</v>
      </c>
      <c r="I46" s="47">
        <f t="shared" si="1"/>
        <v>0.13704057782414461</v>
      </c>
      <c r="J46" s="8">
        <v>76</v>
      </c>
    </row>
    <row r="47" spans="1:10" x14ac:dyDescent="0.25">
      <c r="A47" s="18" t="s">
        <v>49</v>
      </c>
      <c r="B47" s="6">
        <v>25</v>
      </c>
      <c r="C47" s="6">
        <v>17</v>
      </c>
      <c r="D47" s="6">
        <v>18</v>
      </c>
      <c r="E47" s="6">
        <v>22</v>
      </c>
      <c r="F47" s="6">
        <v>12</v>
      </c>
      <c r="G47" s="6">
        <v>18.8</v>
      </c>
      <c r="H47" s="7">
        <v>46616</v>
      </c>
      <c r="I47" s="48">
        <f t="shared" si="1"/>
        <v>0.40329500600652141</v>
      </c>
      <c r="J47" s="17">
        <v>10</v>
      </c>
    </row>
    <row r="48" spans="1:10" x14ac:dyDescent="0.25">
      <c r="A48" s="5" t="s">
        <v>50</v>
      </c>
      <c r="B48" s="6">
        <v>36</v>
      </c>
      <c r="C48" s="6">
        <v>38</v>
      </c>
      <c r="D48" s="6">
        <v>19</v>
      </c>
      <c r="E48" s="6">
        <v>33</v>
      </c>
      <c r="F48" s="6">
        <v>36</v>
      </c>
      <c r="G48" s="6">
        <v>32.4</v>
      </c>
      <c r="H48" s="7">
        <v>140984</v>
      </c>
      <c r="I48" s="47">
        <f t="shared" si="1"/>
        <v>0.2298133121488963</v>
      </c>
      <c r="J48" s="8">
        <v>31</v>
      </c>
    </row>
    <row r="49" spans="1:10" x14ac:dyDescent="0.25">
      <c r="A49" s="5" t="s">
        <v>51</v>
      </c>
      <c r="B49" s="6">
        <v>8</v>
      </c>
      <c r="C49" s="6">
        <v>10</v>
      </c>
      <c r="D49" s="6">
        <v>13</v>
      </c>
      <c r="E49" s="6">
        <v>12</v>
      </c>
      <c r="F49" s="6">
        <v>11</v>
      </c>
      <c r="G49" s="6">
        <v>10.8</v>
      </c>
      <c r="H49" s="7">
        <v>63949</v>
      </c>
      <c r="I49" s="47">
        <f t="shared" si="1"/>
        <v>0.16888457989960751</v>
      </c>
      <c r="J49" s="8">
        <v>63</v>
      </c>
    </row>
    <row r="50" spans="1:10" x14ac:dyDescent="0.25">
      <c r="A50" s="5" t="s">
        <v>52</v>
      </c>
      <c r="B50" s="6">
        <v>13</v>
      </c>
      <c r="C50" s="6">
        <v>18</v>
      </c>
      <c r="D50" s="6">
        <v>10</v>
      </c>
      <c r="E50" s="6">
        <v>13</v>
      </c>
      <c r="F50" s="6">
        <v>18</v>
      </c>
      <c r="G50" s="6">
        <v>14.4</v>
      </c>
      <c r="H50" s="7">
        <v>120597</v>
      </c>
      <c r="I50" s="47">
        <f t="shared" si="1"/>
        <v>0.11940595537202418</v>
      </c>
      <c r="J50" s="8">
        <v>87</v>
      </c>
    </row>
    <row r="51" spans="1:10" x14ac:dyDescent="0.25">
      <c r="A51" s="18" t="s">
        <v>53</v>
      </c>
      <c r="B51" s="6">
        <v>9</v>
      </c>
      <c r="C51" s="6">
        <v>8</v>
      </c>
      <c r="D51" s="6">
        <v>6</v>
      </c>
      <c r="E51" s="6">
        <v>3</v>
      </c>
      <c r="F51" s="6">
        <v>7</v>
      </c>
      <c r="G51" s="6">
        <v>6.6</v>
      </c>
      <c r="H51" s="7">
        <v>18772</v>
      </c>
      <c r="I51" s="48">
        <f t="shared" si="1"/>
        <v>0.35158747070104412</v>
      </c>
      <c r="J51" s="17">
        <v>14</v>
      </c>
    </row>
    <row r="52" spans="1:10" x14ac:dyDescent="0.25">
      <c r="A52" s="18" t="s">
        <v>54</v>
      </c>
      <c r="B52" s="6">
        <v>18</v>
      </c>
      <c r="C52" s="6">
        <v>16</v>
      </c>
      <c r="D52" s="6">
        <v>12</v>
      </c>
      <c r="E52" s="6">
        <v>13</v>
      </c>
      <c r="F52" s="6">
        <v>15</v>
      </c>
      <c r="G52" s="6">
        <v>14.8</v>
      </c>
      <c r="H52" s="7">
        <v>55054</v>
      </c>
      <c r="I52" s="48">
        <f t="shared" si="1"/>
        <v>0.26882696988411381</v>
      </c>
      <c r="J52" s="17">
        <v>23</v>
      </c>
    </row>
    <row r="53" spans="1:10" x14ac:dyDescent="0.25">
      <c r="A53" s="5" t="s">
        <v>55</v>
      </c>
      <c r="B53" s="6">
        <v>1</v>
      </c>
      <c r="C53" s="6">
        <v>0</v>
      </c>
      <c r="D53" s="6">
        <v>1</v>
      </c>
      <c r="E53" s="6">
        <v>0</v>
      </c>
      <c r="F53" s="6">
        <v>0</v>
      </c>
      <c r="G53" s="6">
        <v>0.4</v>
      </c>
      <c r="H53" s="7">
        <v>4671</v>
      </c>
      <c r="I53" s="47">
        <f t="shared" si="1"/>
        <v>8.5634767715692575E-2</v>
      </c>
      <c r="J53" s="8">
        <v>98</v>
      </c>
    </row>
    <row r="54" spans="1:10" x14ac:dyDescent="0.25">
      <c r="A54" s="5" t="s">
        <v>56</v>
      </c>
      <c r="B54" s="6">
        <v>31</v>
      </c>
      <c r="C54" s="6">
        <v>24</v>
      </c>
      <c r="D54" s="6">
        <v>30</v>
      </c>
      <c r="E54" s="6">
        <v>23</v>
      </c>
      <c r="F54" s="6">
        <v>30</v>
      </c>
      <c r="G54" s="6">
        <v>27.6</v>
      </c>
      <c r="H54" s="7">
        <v>202038</v>
      </c>
      <c r="I54" s="47">
        <f t="shared" si="1"/>
        <v>0.13660796483829774</v>
      </c>
      <c r="J54" s="8">
        <v>77</v>
      </c>
    </row>
    <row r="55" spans="1:10" x14ac:dyDescent="0.25">
      <c r="A55" s="5" t="s">
        <v>57</v>
      </c>
      <c r="B55" s="6">
        <v>8</v>
      </c>
      <c r="C55" s="6">
        <v>10</v>
      </c>
      <c r="D55" s="6">
        <v>9</v>
      </c>
      <c r="E55" s="6">
        <v>5</v>
      </c>
      <c r="F55" s="6">
        <v>6</v>
      </c>
      <c r="G55" s="6">
        <v>7.6</v>
      </c>
      <c r="H55" s="7">
        <v>44274</v>
      </c>
      <c r="I55" s="47">
        <f t="shared" si="1"/>
        <v>0.17165830961738265</v>
      </c>
      <c r="J55" s="8">
        <v>61</v>
      </c>
    </row>
    <row r="56" spans="1:10" x14ac:dyDescent="0.25">
      <c r="A56" s="5" t="s">
        <v>58</v>
      </c>
      <c r="B56" s="6">
        <v>47</v>
      </c>
      <c r="C56" s="6">
        <v>41</v>
      </c>
      <c r="D56" s="6">
        <v>42</v>
      </c>
      <c r="E56" s="6">
        <v>35</v>
      </c>
      <c r="F56" s="6">
        <v>42</v>
      </c>
      <c r="G56" s="6">
        <v>41.4</v>
      </c>
      <c r="H56" s="7">
        <v>241049</v>
      </c>
      <c r="I56" s="47">
        <f t="shared" si="1"/>
        <v>0.17174931238047034</v>
      </c>
      <c r="J56" s="8">
        <v>60</v>
      </c>
    </row>
    <row r="57" spans="1:10" x14ac:dyDescent="0.25">
      <c r="A57" s="18" t="s">
        <v>59</v>
      </c>
      <c r="B57" s="6">
        <v>3</v>
      </c>
      <c r="C57" s="6">
        <v>3</v>
      </c>
      <c r="D57" s="6">
        <v>4</v>
      </c>
      <c r="E57" s="6">
        <v>2</v>
      </c>
      <c r="F57" s="6">
        <v>1</v>
      </c>
      <c r="G57" s="6">
        <v>2.6</v>
      </c>
      <c r="H57" s="7">
        <v>9208</v>
      </c>
      <c r="I57" s="48">
        <f t="shared" si="1"/>
        <v>0.28236316246741966</v>
      </c>
      <c r="J57" s="17">
        <v>19</v>
      </c>
    </row>
    <row r="58" spans="1:10" x14ac:dyDescent="0.25">
      <c r="A58" s="5" t="s">
        <v>60</v>
      </c>
      <c r="B58" s="6">
        <v>12</v>
      </c>
      <c r="C58" s="6">
        <v>16</v>
      </c>
      <c r="D58" s="6">
        <v>18</v>
      </c>
      <c r="E58" s="6">
        <v>13</v>
      </c>
      <c r="F58" s="6">
        <v>16</v>
      </c>
      <c r="G58" s="6">
        <v>15</v>
      </c>
      <c r="H58" s="7">
        <v>67308</v>
      </c>
      <c r="I58" s="47">
        <f t="shared" si="1"/>
        <v>0.22285612408628988</v>
      </c>
      <c r="J58" s="8">
        <v>33</v>
      </c>
    </row>
    <row r="59" spans="1:10" x14ac:dyDescent="0.25">
      <c r="A59" s="18" t="s">
        <v>61</v>
      </c>
      <c r="B59" s="6">
        <v>10</v>
      </c>
      <c r="C59" s="6">
        <v>26</v>
      </c>
      <c r="D59" s="6">
        <v>8</v>
      </c>
      <c r="E59" s="6">
        <v>15</v>
      </c>
      <c r="F59" s="6">
        <v>15</v>
      </c>
      <c r="G59" s="6">
        <v>14.8</v>
      </c>
      <c r="H59" s="7">
        <v>53966</v>
      </c>
      <c r="I59" s="48">
        <f t="shared" si="1"/>
        <v>0.27424674795241449</v>
      </c>
      <c r="J59" s="17">
        <v>21</v>
      </c>
    </row>
    <row r="60" spans="1:10" x14ac:dyDescent="0.25">
      <c r="A60" s="5" t="s">
        <v>62</v>
      </c>
      <c r="B60" s="6">
        <v>11</v>
      </c>
      <c r="C60" s="6">
        <v>14</v>
      </c>
      <c r="D60" s="6">
        <v>14</v>
      </c>
      <c r="E60" s="6">
        <v>15</v>
      </c>
      <c r="F60" s="6">
        <v>8</v>
      </c>
      <c r="G60" s="6">
        <v>12.4</v>
      </c>
      <c r="H60" s="7">
        <v>94819</v>
      </c>
      <c r="I60" s="47">
        <f t="shared" si="1"/>
        <v>0.13077547748868898</v>
      </c>
      <c r="J60" s="8">
        <v>82</v>
      </c>
    </row>
    <row r="61" spans="1:10" x14ac:dyDescent="0.25">
      <c r="A61" s="5" t="s">
        <v>63</v>
      </c>
      <c r="B61" s="6">
        <v>1</v>
      </c>
      <c r="C61" s="6">
        <v>3</v>
      </c>
      <c r="D61" s="6">
        <v>3</v>
      </c>
      <c r="E61" s="6">
        <v>4</v>
      </c>
      <c r="F61" s="6">
        <v>8</v>
      </c>
      <c r="G61" s="6">
        <v>3.8</v>
      </c>
      <c r="H61" s="7">
        <v>38152</v>
      </c>
      <c r="I61" s="47">
        <f t="shared" si="1"/>
        <v>9.9601593625498003E-2</v>
      </c>
      <c r="J61" s="8">
        <v>95</v>
      </c>
    </row>
    <row r="62" spans="1:10" x14ac:dyDescent="0.25">
      <c r="A62" s="5" t="s">
        <v>64</v>
      </c>
      <c r="B62" s="6">
        <v>5</v>
      </c>
      <c r="C62" s="6">
        <v>3</v>
      </c>
      <c r="D62" s="6">
        <v>4</v>
      </c>
      <c r="E62" s="6">
        <v>2</v>
      </c>
      <c r="F62" s="6">
        <v>9</v>
      </c>
      <c r="G62" s="6">
        <v>4.5999999999999996</v>
      </c>
      <c r="H62" s="7">
        <v>21753</v>
      </c>
      <c r="I62" s="47">
        <f t="shared" si="1"/>
        <v>0.21146508527559416</v>
      </c>
      <c r="J62" s="8">
        <v>37</v>
      </c>
    </row>
    <row r="63" spans="1:10" x14ac:dyDescent="0.25">
      <c r="A63" s="5" t="s">
        <v>65</v>
      </c>
      <c r="B63" s="6">
        <v>6</v>
      </c>
      <c r="C63" s="6">
        <v>3</v>
      </c>
      <c r="D63" s="6">
        <v>5</v>
      </c>
      <c r="E63" s="6">
        <v>6</v>
      </c>
      <c r="F63" s="6">
        <v>5</v>
      </c>
      <c r="G63" s="6">
        <v>5</v>
      </c>
      <c r="H63" s="7">
        <v>21183</v>
      </c>
      <c r="I63" s="47">
        <f t="shared" si="1"/>
        <v>0.23603833262521834</v>
      </c>
      <c r="J63" s="8">
        <v>29</v>
      </c>
    </row>
    <row r="64" spans="1:10" x14ac:dyDescent="0.25">
      <c r="A64" s="5" t="s">
        <v>66</v>
      </c>
      <c r="B64" s="6">
        <v>6</v>
      </c>
      <c r="C64" s="6">
        <v>8</v>
      </c>
      <c r="D64" s="6">
        <v>10</v>
      </c>
      <c r="E64" s="6">
        <v>8</v>
      </c>
      <c r="F64" s="6">
        <v>7</v>
      </c>
      <c r="G64" s="6">
        <v>7.8</v>
      </c>
      <c r="H64" s="7">
        <v>44521</v>
      </c>
      <c r="I64" s="47">
        <f t="shared" si="1"/>
        <v>0.17519822106421687</v>
      </c>
      <c r="J64" s="8">
        <v>59</v>
      </c>
    </row>
    <row r="65" spans="1:10" x14ac:dyDescent="0.25">
      <c r="A65" s="5" t="s">
        <v>67</v>
      </c>
      <c r="B65" s="6">
        <v>126</v>
      </c>
      <c r="C65" s="6">
        <v>139</v>
      </c>
      <c r="D65" s="6">
        <v>137</v>
      </c>
      <c r="E65" s="6">
        <v>116</v>
      </c>
      <c r="F65" s="6">
        <v>147</v>
      </c>
      <c r="G65" s="6">
        <v>133</v>
      </c>
      <c r="H65" s="7">
        <v>1162168</v>
      </c>
      <c r="I65" s="47">
        <f t="shared" si="1"/>
        <v>0.11444128559726306</v>
      </c>
      <c r="J65" s="8">
        <v>89</v>
      </c>
    </row>
    <row r="66" spans="1:10" x14ac:dyDescent="0.25">
      <c r="A66" s="5" t="s">
        <v>68</v>
      </c>
      <c r="B66" s="6">
        <v>4</v>
      </c>
      <c r="C66" s="6">
        <v>2</v>
      </c>
      <c r="D66" s="6">
        <v>0</v>
      </c>
      <c r="E66" s="6">
        <v>3</v>
      </c>
      <c r="F66" s="6">
        <v>5</v>
      </c>
      <c r="G66" s="6">
        <v>2.8</v>
      </c>
      <c r="H66" s="7">
        <v>14721</v>
      </c>
      <c r="I66" s="47">
        <f t="shared" si="1"/>
        <v>0.19020446980504041</v>
      </c>
      <c r="J66" s="8">
        <v>50</v>
      </c>
    </row>
    <row r="67" spans="1:10" x14ac:dyDescent="0.25">
      <c r="A67" s="18" t="s">
        <v>69</v>
      </c>
      <c r="B67" s="6">
        <v>14</v>
      </c>
      <c r="C67" s="6">
        <v>7</v>
      </c>
      <c r="D67" s="6">
        <v>9</v>
      </c>
      <c r="E67" s="6">
        <v>14</v>
      </c>
      <c r="F67" s="6">
        <v>10</v>
      </c>
      <c r="G67" s="6">
        <v>10.8</v>
      </c>
      <c r="H67" s="7">
        <v>25833</v>
      </c>
      <c r="I67" s="48">
        <f t="shared" si="1"/>
        <v>0.41806991057949139</v>
      </c>
      <c r="J67" s="17">
        <v>8</v>
      </c>
    </row>
    <row r="68" spans="1:10" x14ac:dyDescent="0.25">
      <c r="A68" s="5" t="s">
        <v>70</v>
      </c>
      <c r="B68" s="6">
        <v>22</v>
      </c>
      <c r="C68" s="6">
        <v>26</v>
      </c>
      <c r="D68" s="6">
        <v>19</v>
      </c>
      <c r="E68" s="6">
        <v>27</v>
      </c>
      <c r="F68" s="6">
        <v>17</v>
      </c>
      <c r="G68" s="6">
        <v>22.2</v>
      </c>
      <c r="H68" s="7">
        <v>107861</v>
      </c>
      <c r="I68" s="47">
        <f t="shared" si="1"/>
        <v>0.20582045410296584</v>
      </c>
      <c r="J68" s="8">
        <v>39</v>
      </c>
    </row>
    <row r="69" spans="1:10" x14ac:dyDescent="0.25">
      <c r="A69" s="5" t="s">
        <v>71</v>
      </c>
      <c r="B69" s="6">
        <v>28</v>
      </c>
      <c r="C69" s="6">
        <v>23</v>
      </c>
      <c r="D69" s="6">
        <v>25</v>
      </c>
      <c r="E69" s="6">
        <v>24</v>
      </c>
      <c r="F69" s="6">
        <v>13</v>
      </c>
      <c r="G69" s="6">
        <v>22.6</v>
      </c>
      <c r="H69" s="7">
        <v>97802</v>
      </c>
      <c r="I69" s="47">
        <f t="shared" si="1"/>
        <v>0.23107911903642053</v>
      </c>
      <c r="J69" s="8">
        <v>30</v>
      </c>
    </row>
    <row r="70" spans="1:10" x14ac:dyDescent="0.25">
      <c r="A70" s="5" t="s">
        <v>72</v>
      </c>
      <c r="B70" s="6">
        <v>19</v>
      </c>
      <c r="C70" s="6">
        <v>32</v>
      </c>
      <c r="D70" s="6">
        <v>19</v>
      </c>
      <c r="E70" s="6">
        <v>19</v>
      </c>
      <c r="F70" s="6">
        <v>31</v>
      </c>
      <c r="G70" s="6">
        <v>24</v>
      </c>
      <c r="H70" s="7">
        <v>239514</v>
      </c>
      <c r="I70" s="47">
        <f t="shared" ref="I70:I101" si="2">G70/(H70/1000)</f>
        <v>0.10020291089456149</v>
      </c>
      <c r="J70" s="8">
        <v>93</v>
      </c>
    </row>
    <row r="71" spans="1:10" x14ac:dyDescent="0.25">
      <c r="A71" s="18" t="s">
        <v>73</v>
      </c>
      <c r="B71" s="6">
        <v>10</v>
      </c>
      <c r="C71" s="6">
        <v>7</v>
      </c>
      <c r="D71" s="6">
        <v>10</v>
      </c>
      <c r="E71" s="6">
        <v>3</v>
      </c>
      <c r="F71" s="6">
        <v>7</v>
      </c>
      <c r="G71" s="6">
        <v>7.4</v>
      </c>
      <c r="H71" s="7">
        <v>16503</v>
      </c>
      <c r="I71" s="48">
        <f t="shared" si="2"/>
        <v>0.44840332060837423</v>
      </c>
      <c r="J71" s="17">
        <v>4</v>
      </c>
    </row>
    <row r="72" spans="1:10" x14ac:dyDescent="0.25">
      <c r="A72" s="5" t="s">
        <v>74</v>
      </c>
      <c r="B72" s="6">
        <v>19</v>
      </c>
      <c r="C72" s="6">
        <v>29</v>
      </c>
      <c r="D72" s="6">
        <v>39</v>
      </c>
      <c r="E72" s="6">
        <v>28</v>
      </c>
      <c r="F72" s="6">
        <v>25</v>
      </c>
      <c r="G72" s="6">
        <v>28</v>
      </c>
      <c r="H72" s="7">
        <v>213447</v>
      </c>
      <c r="I72" s="47">
        <f t="shared" si="2"/>
        <v>0.131180105599985</v>
      </c>
      <c r="J72" s="8">
        <v>81</v>
      </c>
    </row>
    <row r="73" spans="1:10" x14ac:dyDescent="0.25">
      <c r="A73" s="5" t="s">
        <v>75</v>
      </c>
      <c r="B73" s="6">
        <v>12</v>
      </c>
      <c r="C73" s="6">
        <v>19</v>
      </c>
      <c r="D73" s="6">
        <v>22</v>
      </c>
      <c r="E73" s="6">
        <v>19</v>
      </c>
      <c r="F73" s="6">
        <v>24</v>
      </c>
      <c r="G73" s="6">
        <v>19.2</v>
      </c>
      <c r="H73" s="7">
        <v>150913</v>
      </c>
      <c r="I73" s="47">
        <f t="shared" si="2"/>
        <v>0.1272256200592394</v>
      </c>
      <c r="J73" s="8">
        <v>83</v>
      </c>
    </row>
    <row r="74" spans="1:10" x14ac:dyDescent="0.25">
      <c r="A74" s="5" t="s">
        <v>76</v>
      </c>
      <c r="B74" s="6">
        <v>4</v>
      </c>
      <c r="C74" s="6">
        <v>3</v>
      </c>
      <c r="D74" s="6">
        <v>2</v>
      </c>
      <c r="E74" s="6">
        <v>3</v>
      </c>
      <c r="F74" s="6">
        <v>3</v>
      </c>
      <c r="G74" s="6">
        <v>3</v>
      </c>
      <c r="H74" s="7">
        <v>12521</v>
      </c>
      <c r="I74" s="47">
        <f t="shared" si="2"/>
        <v>0.23959747623991692</v>
      </c>
      <c r="J74" s="8">
        <v>28</v>
      </c>
    </row>
    <row r="75" spans="1:10" x14ac:dyDescent="0.25">
      <c r="A75" s="5" t="s">
        <v>77</v>
      </c>
      <c r="B75" s="6">
        <v>6</v>
      </c>
      <c r="C75" s="6">
        <v>11</v>
      </c>
      <c r="D75" s="6">
        <v>13</v>
      </c>
      <c r="E75" s="6">
        <v>5</v>
      </c>
      <c r="F75" s="6">
        <v>5</v>
      </c>
      <c r="G75" s="6">
        <v>8</v>
      </c>
      <c r="H75" s="7">
        <v>41417</v>
      </c>
      <c r="I75" s="47">
        <f t="shared" si="2"/>
        <v>0.19315739913562063</v>
      </c>
      <c r="J75" s="8">
        <v>48</v>
      </c>
    </row>
    <row r="76" spans="1:10" x14ac:dyDescent="0.25">
      <c r="A76" s="5" t="s">
        <v>78</v>
      </c>
      <c r="B76" s="6">
        <v>14</v>
      </c>
      <c r="C76" s="6">
        <v>14</v>
      </c>
      <c r="D76" s="6">
        <v>13</v>
      </c>
      <c r="E76" s="6">
        <v>18</v>
      </c>
      <c r="F76" s="6">
        <v>8</v>
      </c>
      <c r="G76" s="6">
        <v>13.4</v>
      </c>
      <c r="H76" s="7">
        <v>67464</v>
      </c>
      <c r="I76" s="47">
        <f t="shared" si="2"/>
        <v>0.19862445155935018</v>
      </c>
      <c r="J76" s="8">
        <v>43</v>
      </c>
    </row>
    <row r="77" spans="1:10" x14ac:dyDescent="0.25">
      <c r="A77" s="5" t="s">
        <v>79</v>
      </c>
      <c r="B77" s="6">
        <v>4</v>
      </c>
      <c r="C77" s="6">
        <v>3</v>
      </c>
      <c r="D77" s="6">
        <v>3</v>
      </c>
      <c r="E77" s="6">
        <v>1</v>
      </c>
      <c r="F77" s="6">
        <v>3</v>
      </c>
      <c r="G77" s="6">
        <v>2.8</v>
      </c>
      <c r="H77" s="7">
        <v>13278</v>
      </c>
      <c r="I77" s="47">
        <f t="shared" si="2"/>
        <v>0.21087513179695735</v>
      </c>
      <c r="J77" s="8">
        <v>38</v>
      </c>
    </row>
    <row r="78" spans="1:10" x14ac:dyDescent="0.25">
      <c r="A78" s="5" t="s">
        <v>80</v>
      </c>
      <c r="B78" s="6">
        <v>8</v>
      </c>
      <c r="C78" s="6">
        <v>7</v>
      </c>
      <c r="D78" s="6">
        <v>4</v>
      </c>
      <c r="E78" s="6">
        <v>9</v>
      </c>
      <c r="F78" s="6">
        <v>7</v>
      </c>
      <c r="G78" s="6">
        <v>7</v>
      </c>
      <c r="H78" s="7">
        <v>39461</v>
      </c>
      <c r="I78" s="47">
        <f t="shared" si="2"/>
        <v>0.17739033476090318</v>
      </c>
      <c r="J78" s="8">
        <v>57</v>
      </c>
    </row>
    <row r="79" spans="1:10" x14ac:dyDescent="0.25">
      <c r="A79" s="5" t="s">
        <v>81</v>
      </c>
      <c r="B79" s="6">
        <v>45</v>
      </c>
      <c r="C79" s="6">
        <v>30</v>
      </c>
      <c r="D79" s="6">
        <v>25</v>
      </c>
      <c r="E79" s="6">
        <v>32</v>
      </c>
      <c r="F79" s="6">
        <v>28</v>
      </c>
      <c r="G79" s="6">
        <v>32</v>
      </c>
      <c r="H79" s="7">
        <v>174842</v>
      </c>
      <c r="I79" s="47">
        <f t="shared" si="2"/>
        <v>0.18302238592557851</v>
      </c>
      <c r="J79" s="8">
        <v>55</v>
      </c>
    </row>
    <row r="80" spans="1:10" x14ac:dyDescent="0.25">
      <c r="A80" s="5" t="s">
        <v>82</v>
      </c>
      <c r="B80" s="6">
        <v>5</v>
      </c>
      <c r="C80" s="6">
        <v>4</v>
      </c>
      <c r="D80" s="6">
        <v>1</v>
      </c>
      <c r="E80" s="6">
        <v>5</v>
      </c>
      <c r="F80" s="6">
        <v>6</v>
      </c>
      <c r="G80" s="6">
        <v>4.2</v>
      </c>
      <c r="H80" s="7">
        <v>19742</v>
      </c>
      <c r="I80" s="47">
        <f t="shared" si="2"/>
        <v>0.21274440279606929</v>
      </c>
      <c r="J80" s="8">
        <v>35</v>
      </c>
    </row>
    <row r="81" spans="1:10" x14ac:dyDescent="0.25">
      <c r="A81" s="5" t="s">
        <v>83</v>
      </c>
      <c r="B81" s="6">
        <v>26</v>
      </c>
      <c r="C81" s="6">
        <v>32</v>
      </c>
      <c r="D81" s="6">
        <v>25</v>
      </c>
      <c r="E81" s="6">
        <v>34</v>
      </c>
      <c r="F81" s="6">
        <v>29</v>
      </c>
      <c r="G81" s="6">
        <v>29.2</v>
      </c>
      <c r="H81" s="7">
        <v>146496</v>
      </c>
      <c r="I81" s="47">
        <f t="shared" si="2"/>
        <v>0.1993228484054172</v>
      </c>
      <c r="J81" s="8">
        <v>41</v>
      </c>
    </row>
    <row r="82" spans="1:10" x14ac:dyDescent="0.25">
      <c r="A82" s="18" t="s">
        <v>84</v>
      </c>
      <c r="B82" s="6">
        <v>6</v>
      </c>
      <c r="C82" s="6">
        <v>12</v>
      </c>
      <c r="D82" s="6">
        <v>17</v>
      </c>
      <c r="E82" s="6">
        <v>8</v>
      </c>
      <c r="F82" s="6">
        <v>15</v>
      </c>
      <c r="G82" s="6">
        <v>11.6</v>
      </c>
      <c r="H82" s="7">
        <v>42068</v>
      </c>
      <c r="I82" s="48">
        <f t="shared" si="2"/>
        <v>0.27574403346962062</v>
      </c>
      <c r="J82" s="17">
        <v>20</v>
      </c>
    </row>
    <row r="83" spans="1:10" x14ac:dyDescent="0.25">
      <c r="A83" s="18" t="s">
        <v>85</v>
      </c>
      <c r="B83" s="6">
        <v>53</v>
      </c>
      <c r="C83" s="6">
        <v>69</v>
      </c>
      <c r="D83" s="6">
        <v>66</v>
      </c>
      <c r="E83" s="6">
        <v>68</v>
      </c>
      <c r="F83" s="6">
        <v>49</v>
      </c>
      <c r="G83" s="6">
        <v>61</v>
      </c>
      <c r="H83" s="7">
        <v>116438</v>
      </c>
      <c r="I83" s="48">
        <f t="shared" si="2"/>
        <v>0.52388395540974597</v>
      </c>
      <c r="J83" s="17">
        <v>1</v>
      </c>
    </row>
    <row r="84" spans="1:10" x14ac:dyDescent="0.25">
      <c r="A84" s="5" t="s">
        <v>86</v>
      </c>
      <c r="B84" s="6">
        <v>23</v>
      </c>
      <c r="C84" s="6">
        <v>20</v>
      </c>
      <c r="D84" s="6">
        <v>16</v>
      </c>
      <c r="E84" s="6">
        <v>15</v>
      </c>
      <c r="F84" s="6">
        <v>12</v>
      </c>
      <c r="G84" s="6">
        <v>17.2</v>
      </c>
      <c r="H84" s="7">
        <v>92416</v>
      </c>
      <c r="I84" s="47">
        <f t="shared" si="2"/>
        <v>0.18611495844875345</v>
      </c>
      <c r="J84" s="8">
        <v>53</v>
      </c>
    </row>
    <row r="85" spans="1:10" x14ac:dyDescent="0.25">
      <c r="A85" s="5" t="s">
        <v>87</v>
      </c>
      <c r="B85" s="6">
        <v>33</v>
      </c>
      <c r="C85" s="6">
        <v>33</v>
      </c>
      <c r="D85" s="6">
        <v>24</v>
      </c>
      <c r="E85" s="6">
        <v>26</v>
      </c>
      <c r="F85" s="6">
        <v>34</v>
      </c>
      <c r="G85" s="6">
        <v>30</v>
      </c>
      <c r="H85" s="7">
        <v>152450</v>
      </c>
      <c r="I85" s="47">
        <f t="shared" si="2"/>
        <v>0.19678583142013775</v>
      </c>
      <c r="J85" s="8">
        <v>45</v>
      </c>
    </row>
    <row r="86" spans="1:10" x14ac:dyDescent="0.25">
      <c r="A86" s="5" t="s">
        <v>88</v>
      </c>
      <c r="B86" s="6">
        <v>26</v>
      </c>
      <c r="C86" s="6">
        <v>13</v>
      </c>
      <c r="D86" s="6">
        <v>11</v>
      </c>
      <c r="E86" s="6">
        <v>11</v>
      </c>
      <c r="F86" s="6">
        <v>17</v>
      </c>
      <c r="G86" s="6">
        <v>15.6</v>
      </c>
      <c r="H86" s="7">
        <v>64692</v>
      </c>
      <c r="I86" s="47">
        <f t="shared" si="2"/>
        <v>0.24114264514932296</v>
      </c>
      <c r="J86" s="8">
        <v>26</v>
      </c>
    </row>
    <row r="87" spans="1:10" x14ac:dyDescent="0.25">
      <c r="A87" s="18" t="s">
        <v>89</v>
      </c>
      <c r="B87" s="6">
        <v>13</v>
      </c>
      <c r="C87" s="6">
        <v>18</v>
      </c>
      <c r="D87" s="6">
        <v>23</v>
      </c>
      <c r="E87" s="6">
        <v>26</v>
      </c>
      <c r="F87" s="6">
        <v>23</v>
      </c>
      <c r="G87" s="6">
        <v>20.6</v>
      </c>
      <c r="H87" s="7">
        <v>59514</v>
      </c>
      <c r="I87" s="48">
        <f t="shared" si="2"/>
        <v>0.34613704338474982</v>
      </c>
      <c r="J87" s="17">
        <v>15</v>
      </c>
    </row>
    <row r="88" spans="1:10" x14ac:dyDescent="0.25">
      <c r="A88" s="18" t="s">
        <v>90</v>
      </c>
      <c r="B88" s="6">
        <v>10</v>
      </c>
      <c r="C88" s="6">
        <v>29</v>
      </c>
      <c r="D88" s="6">
        <v>18</v>
      </c>
      <c r="E88" s="6">
        <v>18</v>
      </c>
      <c r="F88" s="6">
        <v>9</v>
      </c>
      <c r="G88" s="6">
        <v>16.8</v>
      </c>
      <c r="H88" s="7">
        <v>33567</v>
      </c>
      <c r="I88" s="48">
        <f t="shared" si="2"/>
        <v>0.50049155420502278</v>
      </c>
      <c r="J88" s="17">
        <v>3</v>
      </c>
    </row>
    <row r="89" spans="1:10" x14ac:dyDescent="0.25">
      <c r="A89" s="5" t="s">
        <v>91</v>
      </c>
      <c r="B89" s="6">
        <v>8</v>
      </c>
      <c r="C89" s="6">
        <v>13</v>
      </c>
      <c r="D89" s="6">
        <v>6</v>
      </c>
      <c r="E89" s="6">
        <v>11</v>
      </c>
      <c r="F89" s="6">
        <v>10</v>
      </c>
      <c r="G89" s="6">
        <v>9.6</v>
      </c>
      <c r="H89" s="7">
        <v>64999</v>
      </c>
      <c r="I89" s="47">
        <f t="shared" si="2"/>
        <v>0.14769457991661411</v>
      </c>
      <c r="J89" s="8">
        <v>69</v>
      </c>
    </row>
    <row r="90" spans="1:10" x14ac:dyDescent="0.25">
      <c r="A90" s="5" t="s">
        <v>92</v>
      </c>
      <c r="B90" s="6">
        <v>2</v>
      </c>
      <c r="C90" s="6">
        <v>6</v>
      </c>
      <c r="D90" s="6">
        <v>15</v>
      </c>
      <c r="E90" s="6">
        <v>5</v>
      </c>
      <c r="F90" s="6">
        <v>5</v>
      </c>
      <c r="G90" s="6">
        <v>6.6</v>
      </c>
      <c r="H90" s="7">
        <v>45493</v>
      </c>
      <c r="I90" s="47">
        <f t="shared" si="2"/>
        <v>0.14507726463411952</v>
      </c>
      <c r="J90" s="8">
        <v>71</v>
      </c>
    </row>
    <row r="91" spans="1:10" x14ac:dyDescent="0.25">
      <c r="A91" s="5" t="s">
        <v>93</v>
      </c>
      <c r="B91" s="6">
        <v>13</v>
      </c>
      <c r="C91" s="6">
        <v>17</v>
      </c>
      <c r="D91" s="6">
        <v>15</v>
      </c>
      <c r="E91" s="6">
        <v>10</v>
      </c>
      <c r="F91" s="6">
        <v>11</v>
      </c>
      <c r="G91" s="6">
        <v>13.2</v>
      </c>
      <c r="H91" s="7">
        <v>71774</v>
      </c>
      <c r="I91" s="47">
        <f t="shared" si="2"/>
        <v>0.18391060829826955</v>
      </c>
      <c r="J91" s="8">
        <v>54</v>
      </c>
    </row>
    <row r="92" spans="1:10" x14ac:dyDescent="0.25">
      <c r="A92" s="5" t="s">
        <v>94</v>
      </c>
      <c r="B92" s="6">
        <v>1</v>
      </c>
      <c r="C92" s="6">
        <v>3</v>
      </c>
      <c r="D92" s="6">
        <v>3</v>
      </c>
      <c r="E92" s="6">
        <v>5</v>
      </c>
      <c r="F92" s="6">
        <v>2</v>
      </c>
      <c r="G92" s="6">
        <v>2.8</v>
      </c>
      <c r="H92" s="7">
        <v>13827</v>
      </c>
      <c r="I92" s="47">
        <f t="shared" si="2"/>
        <v>0.20250235047371085</v>
      </c>
      <c r="J92" s="8">
        <v>40</v>
      </c>
    </row>
    <row r="93" spans="1:10" x14ac:dyDescent="0.25">
      <c r="A93" s="5" t="s">
        <v>95</v>
      </c>
      <c r="B93" s="6">
        <v>2</v>
      </c>
      <c r="C93" s="6">
        <v>3</v>
      </c>
      <c r="D93" s="6">
        <v>1</v>
      </c>
      <c r="E93" s="6">
        <v>3</v>
      </c>
      <c r="F93" s="6">
        <v>4</v>
      </c>
      <c r="G93" s="6">
        <v>2.6</v>
      </c>
      <c r="H93" s="7">
        <v>33193</v>
      </c>
      <c r="I93" s="47">
        <f t="shared" si="2"/>
        <v>7.8329768324646776E-2</v>
      </c>
      <c r="J93" s="8">
        <v>99</v>
      </c>
    </row>
    <row r="94" spans="1:10" x14ac:dyDescent="0.25">
      <c r="A94" s="18" t="s">
        <v>96</v>
      </c>
      <c r="B94" s="6">
        <v>1</v>
      </c>
      <c r="C94" s="6">
        <v>1</v>
      </c>
      <c r="D94" s="6">
        <v>2</v>
      </c>
      <c r="E94" s="6">
        <v>1</v>
      </c>
      <c r="F94" s="6">
        <v>4</v>
      </c>
      <c r="G94" s="6">
        <v>1.8</v>
      </c>
      <c r="H94" s="7">
        <v>3480</v>
      </c>
      <c r="I94" s="48">
        <f t="shared" si="2"/>
        <v>0.51724137931034486</v>
      </c>
      <c r="J94" s="17">
        <v>2</v>
      </c>
    </row>
    <row r="95" spans="1:10" x14ac:dyDescent="0.25">
      <c r="A95" s="5" t="s">
        <v>97</v>
      </c>
      <c r="B95" s="6">
        <v>22</v>
      </c>
      <c r="C95" s="6">
        <v>27</v>
      </c>
      <c r="D95" s="6">
        <v>32</v>
      </c>
      <c r="E95" s="6">
        <v>23</v>
      </c>
      <c r="F95" s="6">
        <v>28</v>
      </c>
      <c r="G95" s="6">
        <v>26.4</v>
      </c>
      <c r="H95" s="7">
        <v>257682</v>
      </c>
      <c r="I95" s="47">
        <f t="shared" si="2"/>
        <v>0.10245185926840057</v>
      </c>
      <c r="J95" s="8">
        <v>92</v>
      </c>
    </row>
    <row r="96" spans="1:10" x14ac:dyDescent="0.25">
      <c r="A96" s="18" t="s">
        <v>98</v>
      </c>
      <c r="B96" s="6">
        <v>15</v>
      </c>
      <c r="C96" s="6">
        <v>19</v>
      </c>
      <c r="D96" s="6">
        <v>18</v>
      </c>
      <c r="E96" s="6">
        <v>6</v>
      </c>
      <c r="F96" s="6">
        <v>5</v>
      </c>
      <c r="G96" s="6">
        <v>12.6</v>
      </c>
      <c r="H96" s="7">
        <v>41263</v>
      </c>
      <c r="I96" s="48">
        <f t="shared" si="2"/>
        <v>0.30535831132006885</v>
      </c>
      <c r="J96" s="17">
        <v>17</v>
      </c>
    </row>
    <row r="97" spans="1:10" x14ac:dyDescent="0.25">
      <c r="A97" s="5" t="s">
        <v>99</v>
      </c>
      <c r="B97" s="6">
        <v>88</v>
      </c>
      <c r="C97" s="6">
        <v>102</v>
      </c>
      <c r="D97" s="6">
        <v>118</v>
      </c>
      <c r="E97" s="6">
        <v>112</v>
      </c>
      <c r="F97" s="6">
        <v>96</v>
      </c>
      <c r="G97" s="6">
        <v>103.2</v>
      </c>
      <c r="H97" s="7">
        <v>1194900</v>
      </c>
      <c r="I97" s="47">
        <f t="shared" si="2"/>
        <v>8.636706000502134E-2</v>
      </c>
      <c r="J97" s="8">
        <v>97</v>
      </c>
    </row>
    <row r="98" spans="1:10" x14ac:dyDescent="0.25">
      <c r="A98" s="18" t="s">
        <v>100</v>
      </c>
      <c r="B98" s="6">
        <v>10</v>
      </c>
      <c r="C98" s="6">
        <v>10</v>
      </c>
      <c r="D98" s="6">
        <v>4</v>
      </c>
      <c r="E98" s="6">
        <v>7</v>
      </c>
      <c r="F98" s="6">
        <v>9</v>
      </c>
      <c r="G98" s="6">
        <v>8</v>
      </c>
      <c r="H98" s="7">
        <v>18615</v>
      </c>
      <c r="I98" s="48">
        <f t="shared" si="2"/>
        <v>0.42976094547408006</v>
      </c>
      <c r="J98" s="17">
        <v>7</v>
      </c>
    </row>
    <row r="99" spans="1:10" x14ac:dyDescent="0.25">
      <c r="A99" s="5" t="s">
        <v>101</v>
      </c>
      <c r="B99" s="6">
        <v>1</v>
      </c>
      <c r="C99" s="6">
        <v>2</v>
      </c>
      <c r="D99" s="6">
        <v>0</v>
      </c>
      <c r="E99" s="6">
        <v>1</v>
      </c>
      <c r="F99" s="6">
        <v>3</v>
      </c>
      <c r="G99" s="6">
        <v>1.4</v>
      </c>
      <c r="H99" s="7">
        <v>10548</v>
      </c>
      <c r="I99" s="47">
        <f t="shared" si="2"/>
        <v>0.13272658323852862</v>
      </c>
      <c r="J99" s="8">
        <v>79</v>
      </c>
    </row>
    <row r="100" spans="1:10" x14ac:dyDescent="0.25">
      <c r="A100" s="5" t="s">
        <v>102</v>
      </c>
      <c r="B100" s="6">
        <v>7</v>
      </c>
      <c r="C100" s="6">
        <v>3</v>
      </c>
      <c r="D100" s="6">
        <v>4</v>
      </c>
      <c r="E100" s="6">
        <v>6</v>
      </c>
      <c r="F100" s="6">
        <v>4</v>
      </c>
      <c r="G100" s="6">
        <v>4.8</v>
      </c>
      <c r="H100" s="7">
        <v>54972</v>
      </c>
      <c r="I100" s="47">
        <f t="shared" si="2"/>
        <v>8.7317179655097138E-2</v>
      </c>
      <c r="J100" s="8">
        <v>96</v>
      </c>
    </row>
    <row r="101" spans="1:10" x14ac:dyDescent="0.25">
      <c r="A101" s="5" t="s">
        <v>103</v>
      </c>
      <c r="B101" s="6">
        <v>30</v>
      </c>
      <c r="C101" s="6">
        <v>17</v>
      </c>
      <c r="D101" s="6">
        <v>30</v>
      </c>
      <c r="E101" s="6">
        <v>26</v>
      </c>
      <c r="F101" s="6">
        <v>22</v>
      </c>
      <c r="G101" s="6">
        <v>25</v>
      </c>
      <c r="H101" s="7">
        <v>117748</v>
      </c>
      <c r="I101" s="47">
        <f t="shared" si="2"/>
        <v>0.21231783130074394</v>
      </c>
      <c r="J101" s="8">
        <v>36</v>
      </c>
    </row>
    <row r="102" spans="1:10" x14ac:dyDescent="0.25">
      <c r="A102" s="18" t="s">
        <v>104</v>
      </c>
      <c r="B102" s="6">
        <v>13</v>
      </c>
      <c r="C102" s="6">
        <v>19</v>
      </c>
      <c r="D102" s="6">
        <v>19</v>
      </c>
      <c r="E102" s="6">
        <v>9</v>
      </c>
      <c r="F102" s="6">
        <v>20</v>
      </c>
      <c r="G102" s="6">
        <v>16</v>
      </c>
      <c r="H102" s="7">
        <v>65987</v>
      </c>
      <c r="I102" s="48">
        <f t="shared" ref="I102:I133" si="3">G102/(H102/1000)</f>
        <v>0.24247200206101205</v>
      </c>
      <c r="J102" s="17">
        <v>25</v>
      </c>
    </row>
    <row r="103" spans="1:10" x14ac:dyDescent="0.25">
      <c r="A103" s="5" t="s">
        <v>105</v>
      </c>
      <c r="B103" s="6">
        <v>18</v>
      </c>
      <c r="C103" s="6">
        <v>17</v>
      </c>
      <c r="D103" s="6">
        <v>17</v>
      </c>
      <c r="E103" s="6">
        <v>21</v>
      </c>
      <c r="F103" s="6">
        <v>22</v>
      </c>
      <c r="G103" s="6">
        <v>19</v>
      </c>
      <c r="H103" s="7">
        <v>78792</v>
      </c>
      <c r="I103" s="47">
        <f t="shared" si="3"/>
        <v>0.24114123261244796</v>
      </c>
      <c r="J103" s="8">
        <v>27</v>
      </c>
    </row>
    <row r="104" spans="1:10" x14ac:dyDescent="0.25">
      <c r="A104" s="19" t="s">
        <v>106</v>
      </c>
      <c r="B104" s="10">
        <v>12</v>
      </c>
      <c r="C104" s="10">
        <v>11</v>
      </c>
      <c r="D104" s="10">
        <v>12</v>
      </c>
      <c r="E104" s="10">
        <v>11</v>
      </c>
      <c r="F104" s="10">
        <v>11</v>
      </c>
      <c r="G104" s="10">
        <v>11.4</v>
      </c>
      <c r="H104" s="11">
        <v>37722</v>
      </c>
      <c r="I104" s="49">
        <f t="shared" si="3"/>
        <v>0.30221091140448547</v>
      </c>
      <c r="J104" s="17">
        <v>18</v>
      </c>
    </row>
    <row r="105" spans="1:10" x14ac:dyDescent="0.25">
      <c r="A105" s="9" t="s">
        <v>107</v>
      </c>
      <c r="B105" s="10">
        <v>2</v>
      </c>
      <c r="C105" s="10">
        <v>0</v>
      </c>
      <c r="D105" s="10">
        <v>7</v>
      </c>
      <c r="E105" s="10">
        <v>2</v>
      </c>
      <c r="F105" s="10">
        <v>2</v>
      </c>
      <c r="G105" s="10">
        <v>2.6</v>
      </c>
      <c r="H105" s="11">
        <v>18524</v>
      </c>
      <c r="I105" s="50">
        <f t="shared" si="3"/>
        <v>0.14035845389764628</v>
      </c>
      <c r="J105" s="12">
        <v>74</v>
      </c>
    </row>
  </sheetData>
  <mergeCells count="1">
    <mergeCell ref="A4:F4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CCA1-173E-4CAC-A788-89D4F4882335}">
  <dimension ref="A1:A3"/>
  <sheetViews>
    <sheetView workbookViewId="0"/>
  </sheetViews>
  <sheetFormatPr defaultRowHeight="15" x14ac:dyDescent="0.25"/>
  <sheetData>
    <row r="1" spans="1:1" x14ac:dyDescent="0.25">
      <c r="A1" t="s">
        <v>152</v>
      </c>
    </row>
    <row r="2" spans="1:1" x14ac:dyDescent="0.25">
      <c r="A2" t="s">
        <v>0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D78B-A22B-44D0-82B8-1244F2E4A3F0}">
  <dimension ref="A1:AR105"/>
  <sheetViews>
    <sheetView showGridLines="0" workbookViewId="0">
      <pane ySplit="4" topLeftCell="A71" activePane="bottomLeft" state="frozen"/>
      <selection pane="bottomLeft" activeCell="Y105" sqref="Y105"/>
    </sheetView>
  </sheetViews>
  <sheetFormatPr defaultRowHeight="15" x14ac:dyDescent="0.25"/>
  <cols>
    <col min="1" max="1" width="12.42578125" style="23" customWidth="1"/>
    <col min="2" max="6" width="9.5703125" style="23" bestFit="1" customWidth="1"/>
    <col min="7" max="7" width="12.42578125" style="23" bestFit="1" customWidth="1"/>
    <col min="8" max="8" width="10" style="23" bestFit="1" customWidth="1"/>
    <col min="9" max="9" width="5.7109375" style="23" customWidth="1"/>
    <col min="10" max="10" width="12.42578125" style="23" customWidth="1"/>
    <col min="11" max="15" width="9.5703125" style="23" bestFit="1" customWidth="1"/>
    <col min="16" max="16" width="12.42578125" style="23" bestFit="1" customWidth="1"/>
    <col min="17" max="17" width="10" style="23" bestFit="1" customWidth="1"/>
    <col min="18" max="18" width="5.7109375" style="23" customWidth="1"/>
    <col min="19" max="19" width="12.42578125" style="23" customWidth="1"/>
    <col min="20" max="24" width="9.5703125" style="23" bestFit="1" customWidth="1"/>
    <col min="25" max="25" width="12.42578125" style="23" bestFit="1" customWidth="1"/>
    <col min="26" max="26" width="10" style="23" bestFit="1" customWidth="1"/>
    <col min="27" max="27" width="5.7109375" style="23" customWidth="1"/>
    <col min="28" max="28" width="12.42578125" style="23" customWidth="1"/>
    <col min="29" max="33" width="9.5703125" style="23" bestFit="1" customWidth="1"/>
    <col min="34" max="34" width="12.42578125" style="23" bestFit="1" customWidth="1"/>
    <col min="35" max="35" width="10" style="23" bestFit="1" customWidth="1"/>
    <col min="36" max="36" width="5.7109375" style="23" customWidth="1"/>
    <col min="37" max="37" width="12.42578125" style="23" customWidth="1"/>
    <col min="38" max="42" width="9.5703125" style="23" bestFit="1" customWidth="1"/>
    <col min="43" max="43" width="12.42578125" style="23" bestFit="1" customWidth="1"/>
    <col min="44" max="44" width="10" style="23" bestFit="1" customWidth="1"/>
    <col min="45" max="16384" width="9.140625" style="23"/>
  </cols>
  <sheetData>
    <row r="1" spans="1:44" ht="26.25" x14ac:dyDescent="0.25">
      <c r="A1" s="28" t="s">
        <v>160</v>
      </c>
    </row>
    <row r="3" spans="1:44" s="29" customFormat="1" ht="15.75" x14ac:dyDescent="0.25">
      <c r="A3" s="29" t="s">
        <v>109</v>
      </c>
      <c r="J3" s="29" t="s">
        <v>110</v>
      </c>
      <c r="S3" s="29" t="s">
        <v>111</v>
      </c>
      <c r="AB3" s="29" t="s">
        <v>161</v>
      </c>
      <c r="AK3" s="29" t="s">
        <v>112</v>
      </c>
    </row>
    <row r="4" spans="1:44" x14ac:dyDescent="0.25">
      <c r="A4" s="20" t="s">
        <v>1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2</v>
      </c>
      <c r="H4" s="25" t="s">
        <v>3</v>
      </c>
      <c r="J4" s="20" t="s">
        <v>1</v>
      </c>
      <c r="K4" s="24" t="s">
        <v>145</v>
      </c>
      <c r="L4" s="24" t="s">
        <v>146</v>
      </c>
      <c r="M4" s="24" t="s">
        <v>147</v>
      </c>
      <c r="N4" s="24" t="s">
        <v>148</v>
      </c>
      <c r="O4" s="24" t="s">
        <v>149</v>
      </c>
      <c r="P4" s="24" t="s">
        <v>2</v>
      </c>
      <c r="Q4" s="25" t="s">
        <v>3</v>
      </c>
      <c r="S4" s="20" t="s">
        <v>1</v>
      </c>
      <c r="T4" s="24" t="s">
        <v>145</v>
      </c>
      <c r="U4" s="24" t="s">
        <v>146</v>
      </c>
      <c r="V4" s="24" t="s">
        <v>147</v>
      </c>
      <c r="W4" s="24" t="s">
        <v>148</v>
      </c>
      <c r="X4" s="24" t="s">
        <v>149</v>
      </c>
      <c r="Y4" s="24" t="s">
        <v>2</v>
      </c>
      <c r="Z4" s="25" t="s">
        <v>3</v>
      </c>
      <c r="AB4" s="20" t="s">
        <v>1</v>
      </c>
      <c r="AC4" s="24" t="s">
        <v>145</v>
      </c>
      <c r="AD4" s="24" t="s">
        <v>146</v>
      </c>
      <c r="AE4" s="24" t="s">
        <v>147</v>
      </c>
      <c r="AF4" s="24" t="s">
        <v>148</v>
      </c>
      <c r="AG4" s="24" t="s">
        <v>149</v>
      </c>
      <c r="AH4" s="24" t="s">
        <v>2</v>
      </c>
      <c r="AI4" s="25" t="s">
        <v>3</v>
      </c>
      <c r="AK4" s="20" t="s">
        <v>1</v>
      </c>
      <c r="AL4" s="24" t="s">
        <v>145</v>
      </c>
      <c r="AM4" s="24" t="s">
        <v>146</v>
      </c>
      <c r="AN4" s="24" t="s">
        <v>147</v>
      </c>
      <c r="AO4" s="24" t="s">
        <v>148</v>
      </c>
      <c r="AP4" s="24" t="s">
        <v>149</v>
      </c>
      <c r="AQ4" s="24" t="s">
        <v>2</v>
      </c>
      <c r="AR4" s="25" t="s">
        <v>3</v>
      </c>
    </row>
    <row r="5" spans="1:44" x14ac:dyDescent="0.25">
      <c r="A5" s="30" t="s">
        <v>8</v>
      </c>
      <c r="B5" s="36">
        <v>142</v>
      </c>
      <c r="C5" s="36">
        <v>172</v>
      </c>
      <c r="D5" s="36">
        <v>189</v>
      </c>
      <c r="E5" s="36">
        <v>164</v>
      </c>
      <c r="F5" s="36">
        <v>181</v>
      </c>
      <c r="G5" s="31">
        <v>169.6</v>
      </c>
      <c r="H5" s="32">
        <v>14</v>
      </c>
      <c r="J5" s="30" t="s">
        <v>8</v>
      </c>
      <c r="K5" s="36">
        <v>12</v>
      </c>
      <c r="L5" s="36">
        <v>5</v>
      </c>
      <c r="M5" s="36">
        <v>11</v>
      </c>
      <c r="N5" s="36">
        <v>3</v>
      </c>
      <c r="O5" s="36">
        <v>3</v>
      </c>
      <c r="P5" s="31">
        <v>6.8</v>
      </c>
      <c r="Q5" s="32">
        <v>21</v>
      </c>
      <c r="S5" s="30" t="s">
        <v>8</v>
      </c>
      <c r="T5" s="36">
        <v>12</v>
      </c>
      <c r="U5" s="36">
        <v>6</v>
      </c>
      <c r="V5" s="36">
        <v>14</v>
      </c>
      <c r="W5" s="36">
        <v>4</v>
      </c>
      <c r="X5" s="36">
        <v>3</v>
      </c>
      <c r="Y5" s="31">
        <v>7.8</v>
      </c>
      <c r="Z5" s="32">
        <v>18</v>
      </c>
      <c r="AB5" s="30" t="s">
        <v>8</v>
      </c>
      <c r="AC5" s="36">
        <v>17</v>
      </c>
      <c r="AD5" s="36">
        <v>23</v>
      </c>
      <c r="AE5" s="36">
        <v>20</v>
      </c>
      <c r="AF5" s="36">
        <v>12</v>
      </c>
      <c r="AG5" s="36">
        <v>20</v>
      </c>
      <c r="AH5" s="31">
        <v>18.399999999999999</v>
      </c>
      <c r="AI5" s="32">
        <v>12</v>
      </c>
      <c r="AK5" s="30" t="s">
        <v>8</v>
      </c>
      <c r="AL5" s="36">
        <v>19</v>
      </c>
      <c r="AM5" s="36">
        <v>23</v>
      </c>
      <c r="AN5" s="36">
        <v>21</v>
      </c>
      <c r="AO5" s="36">
        <v>12</v>
      </c>
      <c r="AP5" s="36">
        <v>22</v>
      </c>
      <c r="AQ5" s="31">
        <v>19.399999999999999</v>
      </c>
      <c r="AR5" s="32">
        <v>14</v>
      </c>
    </row>
    <row r="6" spans="1:44" x14ac:dyDescent="0.25">
      <c r="A6" s="30" t="s">
        <v>9</v>
      </c>
      <c r="B6" s="36">
        <v>15</v>
      </c>
      <c r="C6" s="36">
        <v>31</v>
      </c>
      <c r="D6" s="36">
        <v>24</v>
      </c>
      <c r="E6" s="36">
        <v>25</v>
      </c>
      <c r="F6" s="36">
        <v>21</v>
      </c>
      <c r="G6" s="31">
        <v>23.2</v>
      </c>
      <c r="H6" s="32">
        <v>80</v>
      </c>
      <c r="J6" s="30" t="s">
        <v>9</v>
      </c>
      <c r="K6" s="36">
        <v>0</v>
      </c>
      <c r="L6" s="36">
        <v>1</v>
      </c>
      <c r="M6" s="36">
        <v>1</v>
      </c>
      <c r="N6" s="36">
        <v>3</v>
      </c>
      <c r="O6" s="36">
        <v>1</v>
      </c>
      <c r="P6" s="31">
        <v>1.2</v>
      </c>
      <c r="Q6" s="32">
        <v>77</v>
      </c>
      <c r="S6" s="30" t="s">
        <v>9</v>
      </c>
      <c r="T6" s="36">
        <v>0</v>
      </c>
      <c r="U6" s="36">
        <v>1</v>
      </c>
      <c r="V6" s="36">
        <v>1</v>
      </c>
      <c r="W6" s="36">
        <v>3</v>
      </c>
      <c r="X6" s="36">
        <v>1</v>
      </c>
      <c r="Y6" s="31">
        <v>1.2</v>
      </c>
      <c r="Z6" s="32">
        <v>77</v>
      </c>
      <c r="AB6" s="30" t="s">
        <v>9</v>
      </c>
      <c r="AC6" s="36">
        <v>4</v>
      </c>
      <c r="AD6" s="36">
        <v>5</v>
      </c>
      <c r="AE6" s="36">
        <v>3</v>
      </c>
      <c r="AF6" s="36">
        <v>4</v>
      </c>
      <c r="AG6" s="36">
        <v>2</v>
      </c>
      <c r="AH6" s="31">
        <v>3.6</v>
      </c>
      <c r="AI6" s="32">
        <v>73</v>
      </c>
      <c r="AK6" s="30" t="s">
        <v>9</v>
      </c>
      <c r="AL6" s="36">
        <v>4</v>
      </c>
      <c r="AM6" s="36">
        <v>5</v>
      </c>
      <c r="AN6" s="36">
        <v>3</v>
      </c>
      <c r="AO6" s="36">
        <v>4</v>
      </c>
      <c r="AP6" s="36">
        <v>2</v>
      </c>
      <c r="AQ6" s="31">
        <v>3.6</v>
      </c>
      <c r="AR6" s="32">
        <v>74</v>
      </c>
    </row>
    <row r="7" spans="1:44" x14ac:dyDescent="0.25">
      <c r="A7" s="30" t="s">
        <v>10</v>
      </c>
      <c r="B7" s="36">
        <v>10</v>
      </c>
      <c r="C7" s="36">
        <v>11</v>
      </c>
      <c r="D7" s="36">
        <v>4</v>
      </c>
      <c r="E7" s="36">
        <v>7</v>
      </c>
      <c r="F7" s="36">
        <v>3</v>
      </c>
      <c r="G7" s="31">
        <v>7</v>
      </c>
      <c r="H7" s="32">
        <v>97</v>
      </c>
      <c r="J7" s="30" t="s">
        <v>10</v>
      </c>
      <c r="K7" s="36">
        <v>1</v>
      </c>
      <c r="L7" s="36">
        <v>0</v>
      </c>
      <c r="M7" s="36">
        <v>0</v>
      </c>
      <c r="N7" s="36">
        <v>0</v>
      </c>
      <c r="O7" s="36">
        <v>0</v>
      </c>
      <c r="P7" s="31">
        <v>0.2</v>
      </c>
      <c r="Q7" s="32">
        <v>97</v>
      </c>
      <c r="S7" s="30" t="s">
        <v>10</v>
      </c>
      <c r="T7" s="36">
        <v>1</v>
      </c>
      <c r="U7" s="36">
        <v>0</v>
      </c>
      <c r="V7" s="36">
        <v>0</v>
      </c>
      <c r="W7" s="36">
        <v>0</v>
      </c>
      <c r="X7" s="36">
        <v>0</v>
      </c>
      <c r="Y7" s="31">
        <v>0.2</v>
      </c>
      <c r="Z7" s="32">
        <v>97</v>
      </c>
      <c r="AB7" s="30" t="s">
        <v>10</v>
      </c>
      <c r="AC7" s="36">
        <v>1</v>
      </c>
      <c r="AD7" s="36">
        <v>3</v>
      </c>
      <c r="AE7" s="36">
        <v>0</v>
      </c>
      <c r="AF7" s="36">
        <v>1</v>
      </c>
      <c r="AG7" s="36">
        <v>0</v>
      </c>
      <c r="AH7" s="31">
        <v>1</v>
      </c>
      <c r="AI7" s="32">
        <v>93</v>
      </c>
      <c r="AK7" s="30" t="s">
        <v>10</v>
      </c>
      <c r="AL7" s="36">
        <v>1</v>
      </c>
      <c r="AM7" s="36">
        <v>4</v>
      </c>
      <c r="AN7" s="36">
        <v>0</v>
      </c>
      <c r="AO7" s="36">
        <v>1</v>
      </c>
      <c r="AP7" s="36">
        <v>0</v>
      </c>
      <c r="AQ7" s="31">
        <v>1.2</v>
      </c>
      <c r="AR7" s="32">
        <v>92</v>
      </c>
    </row>
    <row r="8" spans="1:44" x14ac:dyDescent="0.25">
      <c r="A8" s="30" t="s">
        <v>11</v>
      </c>
      <c r="B8" s="36">
        <v>50</v>
      </c>
      <c r="C8" s="36">
        <v>50</v>
      </c>
      <c r="D8" s="36">
        <v>37</v>
      </c>
      <c r="E8" s="36">
        <v>55</v>
      </c>
      <c r="F8" s="36">
        <v>45</v>
      </c>
      <c r="G8" s="31">
        <v>47.4</v>
      </c>
      <c r="H8" s="32">
        <v>59</v>
      </c>
      <c r="J8" s="30" t="s">
        <v>11</v>
      </c>
      <c r="K8" s="36">
        <v>3</v>
      </c>
      <c r="L8" s="36">
        <v>3</v>
      </c>
      <c r="M8" s="36">
        <v>3</v>
      </c>
      <c r="N8" s="36">
        <v>3</v>
      </c>
      <c r="O8" s="36">
        <v>7</v>
      </c>
      <c r="P8" s="31">
        <v>3.8</v>
      </c>
      <c r="Q8" s="32">
        <v>51</v>
      </c>
      <c r="S8" s="30" t="s">
        <v>11</v>
      </c>
      <c r="T8" s="36">
        <v>3</v>
      </c>
      <c r="U8" s="36">
        <v>3</v>
      </c>
      <c r="V8" s="36">
        <v>4</v>
      </c>
      <c r="W8" s="36">
        <v>3</v>
      </c>
      <c r="X8" s="36">
        <v>7</v>
      </c>
      <c r="Y8" s="31">
        <v>4</v>
      </c>
      <c r="Z8" s="32">
        <v>51</v>
      </c>
      <c r="AB8" s="30" t="s">
        <v>11</v>
      </c>
      <c r="AC8" s="36">
        <v>4</v>
      </c>
      <c r="AD8" s="36">
        <v>7</v>
      </c>
      <c r="AE8" s="36">
        <v>5</v>
      </c>
      <c r="AF8" s="36">
        <v>11</v>
      </c>
      <c r="AG8" s="36">
        <v>6</v>
      </c>
      <c r="AH8" s="31">
        <v>6.6</v>
      </c>
      <c r="AI8" s="32">
        <v>53</v>
      </c>
      <c r="AK8" s="30" t="s">
        <v>11</v>
      </c>
      <c r="AL8" s="36">
        <v>5</v>
      </c>
      <c r="AM8" s="36">
        <v>7</v>
      </c>
      <c r="AN8" s="36">
        <v>5</v>
      </c>
      <c r="AO8" s="36">
        <v>11</v>
      </c>
      <c r="AP8" s="36">
        <v>7</v>
      </c>
      <c r="AQ8" s="31">
        <v>7</v>
      </c>
      <c r="AR8" s="32">
        <v>57</v>
      </c>
    </row>
    <row r="9" spans="1:44" x14ac:dyDescent="0.25">
      <c r="A9" s="30" t="s">
        <v>12</v>
      </c>
      <c r="B9" s="36">
        <v>18</v>
      </c>
      <c r="C9" s="36">
        <v>19</v>
      </c>
      <c r="D9" s="36">
        <v>13</v>
      </c>
      <c r="E9" s="36">
        <v>18</v>
      </c>
      <c r="F9" s="36">
        <v>17</v>
      </c>
      <c r="G9" s="31">
        <v>17</v>
      </c>
      <c r="H9" s="32">
        <v>82</v>
      </c>
      <c r="J9" s="30" t="s">
        <v>12</v>
      </c>
      <c r="K9" s="36">
        <v>1</v>
      </c>
      <c r="L9" s="36">
        <v>2</v>
      </c>
      <c r="M9" s="36">
        <v>1</v>
      </c>
      <c r="N9" s="36">
        <v>2</v>
      </c>
      <c r="O9" s="36">
        <v>0</v>
      </c>
      <c r="P9" s="31">
        <v>1.2</v>
      </c>
      <c r="Q9" s="32">
        <v>77</v>
      </c>
      <c r="S9" s="30" t="s">
        <v>12</v>
      </c>
      <c r="T9" s="36">
        <v>1</v>
      </c>
      <c r="U9" s="36">
        <v>2</v>
      </c>
      <c r="V9" s="36">
        <v>1</v>
      </c>
      <c r="W9" s="36">
        <v>2</v>
      </c>
      <c r="X9" s="36">
        <v>0</v>
      </c>
      <c r="Y9" s="31">
        <v>1.2</v>
      </c>
      <c r="Z9" s="32">
        <v>77</v>
      </c>
      <c r="AB9" s="30" t="s">
        <v>12</v>
      </c>
      <c r="AC9" s="36">
        <v>6</v>
      </c>
      <c r="AD9" s="36">
        <v>3</v>
      </c>
      <c r="AE9" s="36">
        <v>3</v>
      </c>
      <c r="AF9" s="36">
        <v>2</v>
      </c>
      <c r="AG9" s="36">
        <v>2</v>
      </c>
      <c r="AH9" s="31">
        <v>3.2</v>
      </c>
      <c r="AI9" s="32">
        <v>74</v>
      </c>
      <c r="AK9" s="30" t="s">
        <v>12</v>
      </c>
      <c r="AL9" s="36">
        <v>7</v>
      </c>
      <c r="AM9" s="36">
        <v>3</v>
      </c>
      <c r="AN9" s="36">
        <v>4</v>
      </c>
      <c r="AO9" s="36">
        <v>2</v>
      </c>
      <c r="AP9" s="36">
        <v>2</v>
      </c>
      <c r="AQ9" s="31">
        <v>3.6</v>
      </c>
      <c r="AR9" s="32">
        <v>74</v>
      </c>
    </row>
    <row r="10" spans="1:44" x14ac:dyDescent="0.25">
      <c r="A10" s="30" t="s">
        <v>13</v>
      </c>
      <c r="B10" s="36">
        <v>7</v>
      </c>
      <c r="C10" s="36">
        <v>15</v>
      </c>
      <c r="D10" s="36">
        <v>5</v>
      </c>
      <c r="E10" s="36">
        <v>21</v>
      </c>
      <c r="F10" s="36">
        <v>20</v>
      </c>
      <c r="G10" s="31">
        <v>13.6</v>
      </c>
      <c r="H10" s="32">
        <v>88</v>
      </c>
      <c r="J10" s="30" t="s">
        <v>13</v>
      </c>
      <c r="K10" s="36">
        <v>1</v>
      </c>
      <c r="L10" s="36">
        <v>1</v>
      </c>
      <c r="M10" s="36">
        <v>0</v>
      </c>
      <c r="N10" s="36">
        <v>0</v>
      </c>
      <c r="O10" s="36">
        <v>1</v>
      </c>
      <c r="P10" s="31">
        <v>0.6</v>
      </c>
      <c r="Q10" s="32">
        <v>86</v>
      </c>
      <c r="S10" s="30" t="s">
        <v>13</v>
      </c>
      <c r="T10" s="36">
        <v>1</v>
      </c>
      <c r="U10" s="36">
        <v>1</v>
      </c>
      <c r="V10" s="36">
        <v>0</v>
      </c>
      <c r="W10" s="36">
        <v>0</v>
      </c>
      <c r="X10" s="36">
        <v>1</v>
      </c>
      <c r="Y10" s="31">
        <v>0.6</v>
      </c>
      <c r="Z10" s="32">
        <v>86</v>
      </c>
      <c r="AB10" s="30" t="s">
        <v>13</v>
      </c>
      <c r="AC10" s="36">
        <v>0</v>
      </c>
      <c r="AD10" s="36">
        <v>2</v>
      </c>
      <c r="AE10" s="36">
        <v>0</v>
      </c>
      <c r="AF10" s="36">
        <v>2</v>
      </c>
      <c r="AG10" s="36">
        <v>1</v>
      </c>
      <c r="AH10" s="31">
        <v>1</v>
      </c>
      <c r="AI10" s="32">
        <v>93</v>
      </c>
      <c r="AK10" s="30" t="s">
        <v>13</v>
      </c>
      <c r="AL10" s="36">
        <v>0</v>
      </c>
      <c r="AM10" s="36">
        <v>2</v>
      </c>
      <c r="AN10" s="36">
        <v>0</v>
      </c>
      <c r="AO10" s="36">
        <v>3</v>
      </c>
      <c r="AP10" s="36">
        <v>1</v>
      </c>
      <c r="AQ10" s="31">
        <v>1.2</v>
      </c>
      <c r="AR10" s="32">
        <v>92</v>
      </c>
    </row>
    <row r="11" spans="1:44" x14ac:dyDescent="0.25">
      <c r="A11" s="30" t="s">
        <v>14</v>
      </c>
      <c r="B11" s="36">
        <v>43</v>
      </c>
      <c r="C11" s="36">
        <v>53</v>
      </c>
      <c r="D11" s="36">
        <v>52</v>
      </c>
      <c r="E11" s="36">
        <v>49</v>
      </c>
      <c r="F11" s="36">
        <v>55</v>
      </c>
      <c r="G11" s="31">
        <v>50.4</v>
      </c>
      <c r="H11" s="32">
        <v>57</v>
      </c>
      <c r="J11" s="30" t="s">
        <v>14</v>
      </c>
      <c r="K11" s="36">
        <v>0</v>
      </c>
      <c r="L11" s="36">
        <v>2</v>
      </c>
      <c r="M11" s="36">
        <v>6</v>
      </c>
      <c r="N11" s="36">
        <v>0</v>
      </c>
      <c r="O11" s="36">
        <v>1</v>
      </c>
      <c r="P11" s="31">
        <v>1.8</v>
      </c>
      <c r="Q11" s="32">
        <v>72</v>
      </c>
      <c r="S11" s="30" t="s">
        <v>14</v>
      </c>
      <c r="T11" s="36">
        <v>0</v>
      </c>
      <c r="U11" s="36">
        <v>2</v>
      </c>
      <c r="V11" s="36">
        <v>7</v>
      </c>
      <c r="W11" s="36">
        <v>0</v>
      </c>
      <c r="X11" s="36">
        <v>1</v>
      </c>
      <c r="Y11" s="31">
        <v>2</v>
      </c>
      <c r="Z11" s="32">
        <v>70</v>
      </c>
      <c r="AB11" s="30" t="s">
        <v>14</v>
      </c>
      <c r="AC11" s="36">
        <v>8</v>
      </c>
      <c r="AD11" s="36">
        <v>6</v>
      </c>
      <c r="AE11" s="36">
        <v>8</v>
      </c>
      <c r="AF11" s="36">
        <v>1</v>
      </c>
      <c r="AG11" s="36">
        <v>10</v>
      </c>
      <c r="AH11" s="31">
        <v>6.6</v>
      </c>
      <c r="AI11" s="32">
        <v>53</v>
      </c>
      <c r="AK11" s="30" t="s">
        <v>14</v>
      </c>
      <c r="AL11" s="36">
        <v>8</v>
      </c>
      <c r="AM11" s="36">
        <v>6</v>
      </c>
      <c r="AN11" s="36">
        <v>8</v>
      </c>
      <c r="AO11" s="36">
        <v>1</v>
      </c>
      <c r="AP11" s="36">
        <v>11</v>
      </c>
      <c r="AQ11" s="31">
        <v>6.8</v>
      </c>
      <c r="AR11" s="32">
        <v>60</v>
      </c>
    </row>
    <row r="12" spans="1:44" x14ac:dyDescent="0.25">
      <c r="A12" s="30" t="s">
        <v>15</v>
      </c>
      <c r="B12" s="36">
        <v>24</v>
      </c>
      <c r="C12" s="36">
        <v>33</v>
      </c>
      <c r="D12" s="36">
        <v>33</v>
      </c>
      <c r="E12" s="36">
        <v>32</v>
      </c>
      <c r="F12" s="36">
        <v>31</v>
      </c>
      <c r="G12" s="31">
        <v>30.6</v>
      </c>
      <c r="H12" s="32">
        <v>72</v>
      </c>
      <c r="J12" s="30" t="s">
        <v>15</v>
      </c>
      <c r="K12" s="36">
        <v>2</v>
      </c>
      <c r="L12" s="36">
        <v>4</v>
      </c>
      <c r="M12" s="36">
        <v>3</v>
      </c>
      <c r="N12" s="36">
        <v>3</v>
      </c>
      <c r="O12" s="36">
        <v>1</v>
      </c>
      <c r="P12" s="31">
        <v>2.6</v>
      </c>
      <c r="Q12" s="32">
        <v>61</v>
      </c>
      <c r="S12" s="30" t="s">
        <v>15</v>
      </c>
      <c r="T12" s="36">
        <v>2</v>
      </c>
      <c r="U12" s="36">
        <v>4</v>
      </c>
      <c r="V12" s="36">
        <v>3</v>
      </c>
      <c r="W12" s="36">
        <v>3</v>
      </c>
      <c r="X12" s="36">
        <v>1</v>
      </c>
      <c r="Y12" s="31">
        <v>2.6</v>
      </c>
      <c r="Z12" s="32">
        <v>62</v>
      </c>
      <c r="AB12" s="30" t="s">
        <v>15</v>
      </c>
      <c r="AC12" s="36">
        <v>5</v>
      </c>
      <c r="AD12" s="36">
        <v>5</v>
      </c>
      <c r="AE12" s="36">
        <v>3</v>
      </c>
      <c r="AF12" s="36">
        <v>4</v>
      </c>
      <c r="AG12" s="36">
        <v>7</v>
      </c>
      <c r="AH12" s="31">
        <v>4.8</v>
      </c>
      <c r="AI12" s="32">
        <v>68</v>
      </c>
      <c r="AK12" s="30" t="s">
        <v>15</v>
      </c>
      <c r="AL12" s="36">
        <v>5</v>
      </c>
      <c r="AM12" s="36">
        <v>5</v>
      </c>
      <c r="AN12" s="36">
        <v>4</v>
      </c>
      <c r="AO12" s="36">
        <v>5</v>
      </c>
      <c r="AP12" s="36">
        <v>7</v>
      </c>
      <c r="AQ12" s="31">
        <v>5.2</v>
      </c>
      <c r="AR12" s="32">
        <v>69</v>
      </c>
    </row>
    <row r="13" spans="1:44" x14ac:dyDescent="0.25">
      <c r="A13" s="30" t="s">
        <v>16</v>
      </c>
      <c r="B13" s="36">
        <v>54</v>
      </c>
      <c r="C13" s="36">
        <v>69</v>
      </c>
      <c r="D13" s="36">
        <v>63</v>
      </c>
      <c r="E13" s="36">
        <v>60</v>
      </c>
      <c r="F13" s="36">
        <v>54</v>
      </c>
      <c r="G13" s="31">
        <v>60</v>
      </c>
      <c r="H13" s="32">
        <v>47</v>
      </c>
      <c r="J13" s="30" t="s">
        <v>16</v>
      </c>
      <c r="K13" s="36">
        <v>9</v>
      </c>
      <c r="L13" s="36">
        <v>3</v>
      </c>
      <c r="M13" s="36">
        <v>6</v>
      </c>
      <c r="N13" s="36">
        <v>3</v>
      </c>
      <c r="O13" s="36">
        <v>3</v>
      </c>
      <c r="P13" s="31">
        <v>4.8</v>
      </c>
      <c r="Q13" s="32">
        <v>39</v>
      </c>
      <c r="S13" s="30" t="s">
        <v>16</v>
      </c>
      <c r="T13" s="36">
        <v>9</v>
      </c>
      <c r="U13" s="36">
        <v>3</v>
      </c>
      <c r="V13" s="36">
        <v>6</v>
      </c>
      <c r="W13" s="36">
        <v>3</v>
      </c>
      <c r="X13" s="36">
        <v>3</v>
      </c>
      <c r="Y13" s="31">
        <v>4.8</v>
      </c>
      <c r="Z13" s="32">
        <v>42</v>
      </c>
      <c r="AB13" s="30" t="s">
        <v>16</v>
      </c>
      <c r="AC13" s="36">
        <v>10</v>
      </c>
      <c r="AD13" s="36">
        <v>12</v>
      </c>
      <c r="AE13" s="36">
        <v>8</v>
      </c>
      <c r="AF13" s="36">
        <v>5</v>
      </c>
      <c r="AG13" s="36">
        <v>6</v>
      </c>
      <c r="AH13" s="31">
        <v>8.1999999999999993</v>
      </c>
      <c r="AI13" s="32">
        <v>39</v>
      </c>
      <c r="AK13" s="30" t="s">
        <v>16</v>
      </c>
      <c r="AL13" s="36">
        <v>11</v>
      </c>
      <c r="AM13" s="36">
        <v>13</v>
      </c>
      <c r="AN13" s="36">
        <v>8</v>
      </c>
      <c r="AO13" s="36">
        <v>5</v>
      </c>
      <c r="AP13" s="36">
        <v>6</v>
      </c>
      <c r="AQ13" s="31">
        <v>8.6</v>
      </c>
      <c r="AR13" s="32">
        <v>45</v>
      </c>
    </row>
    <row r="14" spans="1:44" x14ac:dyDescent="0.25">
      <c r="A14" s="30" t="s">
        <v>17</v>
      </c>
      <c r="B14" s="36">
        <v>107</v>
      </c>
      <c r="C14" s="36">
        <v>160</v>
      </c>
      <c r="D14" s="36">
        <v>133</v>
      </c>
      <c r="E14" s="36">
        <v>123</v>
      </c>
      <c r="F14" s="36">
        <v>115</v>
      </c>
      <c r="G14" s="31">
        <v>127.6</v>
      </c>
      <c r="H14" s="32">
        <v>23</v>
      </c>
      <c r="J14" s="30" t="s">
        <v>17</v>
      </c>
      <c r="K14" s="36">
        <v>13</v>
      </c>
      <c r="L14" s="36">
        <v>8</v>
      </c>
      <c r="M14" s="36">
        <v>9</v>
      </c>
      <c r="N14" s="36">
        <v>3</v>
      </c>
      <c r="O14" s="36">
        <v>8</v>
      </c>
      <c r="P14" s="31">
        <v>8.1999999999999993</v>
      </c>
      <c r="Q14" s="32">
        <v>12</v>
      </c>
      <c r="S14" s="30" t="s">
        <v>17</v>
      </c>
      <c r="T14" s="36">
        <v>13</v>
      </c>
      <c r="U14" s="36">
        <v>8</v>
      </c>
      <c r="V14" s="36">
        <v>9</v>
      </c>
      <c r="W14" s="36">
        <v>3</v>
      </c>
      <c r="X14" s="36">
        <v>8</v>
      </c>
      <c r="Y14" s="31">
        <v>8.1999999999999993</v>
      </c>
      <c r="Z14" s="32">
        <v>16</v>
      </c>
      <c r="AB14" s="30" t="s">
        <v>17</v>
      </c>
      <c r="AC14" s="36">
        <v>15</v>
      </c>
      <c r="AD14" s="36">
        <v>20</v>
      </c>
      <c r="AE14" s="36">
        <v>14</v>
      </c>
      <c r="AF14" s="36">
        <v>18</v>
      </c>
      <c r="AG14" s="36">
        <v>9</v>
      </c>
      <c r="AH14" s="31">
        <v>15.2</v>
      </c>
      <c r="AI14" s="32">
        <v>18</v>
      </c>
      <c r="AK14" s="30" t="s">
        <v>17</v>
      </c>
      <c r="AL14" s="36">
        <v>17</v>
      </c>
      <c r="AM14" s="36">
        <v>23</v>
      </c>
      <c r="AN14" s="36">
        <v>15</v>
      </c>
      <c r="AO14" s="36">
        <v>19</v>
      </c>
      <c r="AP14" s="36">
        <v>13</v>
      </c>
      <c r="AQ14" s="31">
        <v>17.399999999999999</v>
      </c>
      <c r="AR14" s="32">
        <v>17</v>
      </c>
    </row>
    <row r="15" spans="1:44" x14ac:dyDescent="0.25">
      <c r="A15" s="30" t="s">
        <v>18</v>
      </c>
      <c r="B15" s="36">
        <v>124</v>
      </c>
      <c r="C15" s="36">
        <v>142</v>
      </c>
      <c r="D15" s="36">
        <v>160</v>
      </c>
      <c r="E15" s="36">
        <v>170</v>
      </c>
      <c r="F15" s="36">
        <v>157</v>
      </c>
      <c r="G15" s="31">
        <v>150.6</v>
      </c>
      <c r="H15" s="32">
        <v>16</v>
      </c>
      <c r="J15" s="30" t="s">
        <v>18</v>
      </c>
      <c r="K15" s="36">
        <v>9</v>
      </c>
      <c r="L15" s="36">
        <v>4</v>
      </c>
      <c r="M15" s="36">
        <v>9</v>
      </c>
      <c r="N15" s="36">
        <v>9</v>
      </c>
      <c r="O15" s="36">
        <v>9</v>
      </c>
      <c r="P15" s="31">
        <v>8</v>
      </c>
      <c r="Q15" s="32">
        <v>15</v>
      </c>
      <c r="S15" s="30" t="s">
        <v>18</v>
      </c>
      <c r="T15" s="36">
        <v>9</v>
      </c>
      <c r="U15" s="36">
        <v>4</v>
      </c>
      <c r="V15" s="36">
        <v>9</v>
      </c>
      <c r="W15" s="36">
        <v>10</v>
      </c>
      <c r="X15" s="36">
        <v>12</v>
      </c>
      <c r="Y15" s="31">
        <v>8.8000000000000007</v>
      </c>
      <c r="Z15" s="32">
        <v>11</v>
      </c>
      <c r="AB15" s="30" t="s">
        <v>18</v>
      </c>
      <c r="AC15" s="36">
        <v>10</v>
      </c>
      <c r="AD15" s="36">
        <v>12</v>
      </c>
      <c r="AE15" s="36">
        <v>11</v>
      </c>
      <c r="AF15" s="36">
        <v>12</v>
      </c>
      <c r="AG15" s="36">
        <v>9</v>
      </c>
      <c r="AH15" s="31">
        <v>10.8</v>
      </c>
      <c r="AI15" s="32">
        <v>30</v>
      </c>
      <c r="AK15" s="30" t="s">
        <v>18</v>
      </c>
      <c r="AL15" s="36">
        <v>10</v>
      </c>
      <c r="AM15" s="36">
        <v>12</v>
      </c>
      <c r="AN15" s="36">
        <v>14</v>
      </c>
      <c r="AO15" s="36">
        <v>14</v>
      </c>
      <c r="AP15" s="36">
        <v>14</v>
      </c>
      <c r="AQ15" s="31">
        <v>12.8</v>
      </c>
      <c r="AR15" s="32">
        <v>29</v>
      </c>
    </row>
    <row r="16" spans="1:44" x14ac:dyDescent="0.25">
      <c r="A16" s="30" t="s">
        <v>19</v>
      </c>
      <c r="B16" s="36">
        <v>47</v>
      </c>
      <c r="C16" s="36">
        <v>80</v>
      </c>
      <c r="D16" s="36">
        <v>46</v>
      </c>
      <c r="E16" s="36">
        <v>72</v>
      </c>
      <c r="F16" s="36">
        <v>74</v>
      </c>
      <c r="G16" s="31">
        <v>63.8</v>
      </c>
      <c r="H16" s="32">
        <v>46</v>
      </c>
      <c r="J16" s="30" t="s">
        <v>19</v>
      </c>
      <c r="K16" s="36">
        <v>3</v>
      </c>
      <c r="L16" s="36">
        <v>2</v>
      </c>
      <c r="M16" s="36">
        <v>1</v>
      </c>
      <c r="N16" s="36">
        <v>3</v>
      </c>
      <c r="O16" s="36">
        <v>4</v>
      </c>
      <c r="P16" s="31">
        <v>2.6</v>
      </c>
      <c r="Q16" s="32">
        <v>61</v>
      </c>
      <c r="S16" s="30" t="s">
        <v>19</v>
      </c>
      <c r="T16" s="36">
        <v>3</v>
      </c>
      <c r="U16" s="36">
        <v>2</v>
      </c>
      <c r="V16" s="36">
        <v>1</v>
      </c>
      <c r="W16" s="36">
        <v>4</v>
      </c>
      <c r="X16" s="36">
        <v>4</v>
      </c>
      <c r="Y16" s="31">
        <v>2.8</v>
      </c>
      <c r="Z16" s="32">
        <v>61</v>
      </c>
      <c r="AB16" s="30" t="s">
        <v>19</v>
      </c>
      <c r="AC16" s="36">
        <v>5</v>
      </c>
      <c r="AD16" s="36">
        <v>12</v>
      </c>
      <c r="AE16" s="36">
        <v>4</v>
      </c>
      <c r="AF16" s="36">
        <v>14</v>
      </c>
      <c r="AG16" s="36">
        <v>10</v>
      </c>
      <c r="AH16" s="31">
        <v>9</v>
      </c>
      <c r="AI16" s="32">
        <v>36</v>
      </c>
      <c r="AK16" s="30" t="s">
        <v>19</v>
      </c>
      <c r="AL16" s="36">
        <v>5</v>
      </c>
      <c r="AM16" s="36">
        <v>13</v>
      </c>
      <c r="AN16" s="36">
        <v>4</v>
      </c>
      <c r="AO16" s="36">
        <v>14</v>
      </c>
      <c r="AP16" s="36">
        <v>10</v>
      </c>
      <c r="AQ16" s="31">
        <v>9.1999999999999993</v>
      </c>
      <c r="AR16" s="32">
        <v>39</v>
      </c>
    </row>
    <row r="17" spans="1:44" x14ac:dyDescent="0.25">
      <c r="A17" s="30" t="s">
        <v>20</v>
      </c>
      <c r="B17" s="36">
        <v>149</v>
      </c>
      <c r="C17" s="36">
        <v>145</v>
      </c>
      <c r="D17" s="36">
        <v>186</v>
      </c>
      <c r="E17" s="36">
        <v>188</v>
      </c>
      <c r="F17" s="36">
        <v>189</v>
      </c>
      <c r="G17" s="31">
        <v>171.4</v>
      </c>
      <c r="H17" s="32">
        <v>13</v>
      </c>
      <c r="J17" s="30" t="s">
        <v>20</v>
      </c>
      <c r="K17" s="36">
        <v>4</v>
      </c>
      <c r="L17" s="36">
        <v>4</v>
      </c>
      <c r="M17" s="36">
        <v>6</v>
      </c>
      <c r="N17" s="36">
        <v>11</v>
      </c>
      <c r="O17" s="36">
        <v>6</v>
      </c>
      <c r="P17" s="31">
        <v>6.2</v>
      </c>
      <c r="Q17" s="32">
        <v>27</v>
      </c>
      <c r="S17" s="30" t="s">
        <v>20</v>
      </c>
      <c r="T17" s="36">
        <v>4</v>
      </c>
      <c r="U17" s="36">
        <v>4</v>
      </c>
      <c r="V17" s="36">
        <v>6</v>
      </c>
      <c r="W17" s="36">
        <v>11</v>
      </c>
      <c r="X17" s="36">
        <v>6</v>
      </c>
      <c r="Y17" s="31">
        <v>6.2</v>
      </c>
      <c r="Z17" s="32">
        <v>28</v>
      </c>
      <c r="AB17" s="30" t="s">
        <v>20</v>
      </c>
      <c r="AC17" s="36">
        <v>7</v>
      </c>
      <c r="AD17" s="36">
        <v>10</v>
      </c>
      <c r="AE17" s="36">
        <v>10</v>
      </c>
      <c r="AF17" s="36">
        <v>9</v>
      </c>
      <c r="AG17" s="36">
        <v>5</v>
      </c>
      <c r="AH17" s="31">
        <v>8.1999999999999993</v>
      </c>
      <c r="AI17" s="32">
        <v>39</v>
      </c>
      <c r="AK17" s="30" t="s">
        <v>20</v>
      </c>
      <c r="AL17" s="36">
        <v>7</v>
      </c>
      <c r="AM17" s="36">
        <v>14</v>
      </c>
      <c r="AN17" s="36">
        <v>10</v>
      </c>
      <c r="AO17" s="36">
        <v>11</v>
      </c>
      <c r="AP17" s="36">
        <v>5</v>
      </c>
      <c r="AQ17" s="31">
        <v>9.4</v>
      </c>
      <c r="AR17" s="32">
        <v>38</v>
      </c>
    </row>
    <row r="18" spans="1:44" x14ac:dyDescent="0.25">
      <c r="A18" s="30" t="s">
        <v>21</v>
      </c>
      <c r="B18" s="36">
        <v>36</v>
      </c>
      <c r="C18" s="36">
        <v>52</v>
      </c>
      <c r="D18" s="36">
        <v>58</v>
      </c>
      <c r="E18" s="36">
        <v>48</v>
      </c>
      <c r="F18" s="36">
        <v>64</v>
      </c>
      <c r="G18" s="31">
        <v>51.6</v>
      </c>
      <c r="H18" s="32">
        <v>56</v>
      </c>
      <c r="J18" s="30" t="s">
        <v>21</v>
      </c>
      <c r="K18" s="36">
        <v>1</v>
      </c>
      <c r="L18" s="36">
        <v>2</v>
      </c>
      <c r="M18" s="36">
        <v>10</v>
      </c>
      <c r="N18" s="36">
        <v>3</v>
      </c>
      <c r="O18" s="36">
        <v>8</v>
      </c>
      <c r="P18" s="31">
        <v>4.8</v>
      </c>
      <c r="Q18" s="32">
        <v>39</v>
      </c>
      <c r="S18" s="30" t="s">
        <v>21</v>
      </c>
      <c r="T18" s="36">
        <v>1</v>
      </c>
      <c r="U18" s="36">
        <v>2</v>
      </c>
      <c r="V18" s="36">
        <v>10</v>
      </c>
      <c r="W18" s="36">
        <v>3</v>
      </c>
      <c r="X18" s="36">
        <v>8</v>
      </c>
      <c r="Y18" s="31">
        <v>4.8</v>
      </c>
      <c r="Z18" s="32">
        <v>42</v>
      </c>
      <c r="AB18" s="30" t="s">
        <v>21</v>
      </c>
      <c r="AC18" s="36">
        <v>7</v>
      </c>
      <c r="AD18" s="36">
        <v>6</v>
      </c>
      <c r="AE18" s="36">
        <v>10</v>
      </c>
      <c r="AF18" s="36">
        <v>5</v>
      </c>
      <c r="AG18" s="36">
        <v>11</v>
      </c>
      <c r="AH18" s="31">
        <v>7.8</v>
      </c>
      <c r="AI18" s="32">
        <v>44</v>
      </c>
      <c r="AK18" s="30" t="s">
        <v>21</v>
      </c>
      <c r="AL18" s="36">
        <v>7</v>
      </c>
      <c r="AM18" s="36">
        <v>6</v>
      </c>
      <c r="AN18" s="36">
        <v>11</v>
      </c>
      <c r="AO18" s="36">
        <v>5</v>
      </c>
      <c r="AP18" s="36">
        <v>11</v>
      </c>
      <c r="AQ18" s="31">
        <v>8</v>
      </c>
      <c r="AR18" s="32">
        <v>49</v>
      </c>
    </row>
    <row r="19" spans="1:44" x14ac:dyDescent="0.25">
      <c r="A19" s="30" t="s">
        <v>22</v>
      </c>
      <c r="B19" s="36">
        <v>5</v>
      </c>
      <c r="C19" s="36">
        <v>8</v>
      </c>
      <c r="D19" s="36">
        <v>4</v>
      </c>
      <c r="E19" s="36">
        <v>14</v>
      </c>
      <c r="F19" s="36">
        <v>5</v>
      </c>
      <c r="G19" s="31">
        <v>7.2</v>
      </c>
      <c r="H19" s="32">
        <v>96</v>
      </c>
      <c r="J19" s="30" t="s">
        <v>22</v>
      </c>
      <c r="K19" s="36">
        <v>1</v>
      </c>
      <c r="L19" s="36">
        <v>1</v>
      </c>
      <c r="M19" s="36">
        <v>0</v>
      </c>
      <c r="N19" s="36">
        <v>0</v>
      </c>
      <c r="O19" s="36">
        <v>0</v>
      </c>
      <c r="P19" s="31">
        <v>0.4</v>
      </c>
      <c r="Q19" s="32">
        <v>91</v>
      </c>
      <c r="S19" s="30" t="s">
        <v>22</v>
      </c>
      <c r="T19" s="36">
        <v>1</v>
      </c>
      <c r="U19" s="36">
        <v>1</v>
      </c>
      <c r="V19" s="36">
        <v>0</v>
      </c>
      <c r="W19" s="36">
        <v>0</v>
      </c>
      <c r="X19" s="36">
        <v>0</v>
      </c>
      <c r="Y19" s="31">
        <v>0.4</v>
      </c>
      <c r="Z19" s="32">
        <v>91</v>
      </c>
      <c r="AB19" s="30" t="s">
        <v>22</v>
      </c>
      <c r="AC19" s="36">
        <v>0</v>
      </c>
      <c r="AD19" s="36">
        <v>2</v>
      </c>
      <c r="AE19" s="36">
        <v>0</v>
      </c>
      <c r="AF19" s="36">
        <v>2</v>
      </c>
      <c r="AG19" s="36">
        <v>0</v>
      </c>
      <c r="AH19" s="31">
        <v>0.8</v>
      </c>
      <c r="AI19" s="32">
        <v>96</v>
      </c>
      <c r="AK19" s="30" t="s">
        <v>22</v>
      </c>
      <c r="AL19" s="36">
        <v>0</v>
      </c>
      <c r="AM19" s="36">
        <v>2</v>
      </c>
      <c r="AN19" s="36">
        <v>0</v>
      </c>
      <c r="AO19" s="36">
        <v>2</v>
      </c>
      <c r="AP19" s="36">
        <v>0</v>
      </c>
      <c r="AQ19" s="31">
        <v>0.8</v>
      </c>
      <c r="AR19" s="32">
        <v>96</v>
      </c>
    </row>
    <row r="20" spans="1:44" x14ac:dyDescent="0.25">
      <c r="A20" s="30" t="s">
        <v>23</v>
      </c>
      <c r="B20" s="36">
        <v>32</v>
      </c>
      <c r="C20" s="36">
        <v>48</v>
      </c>
      <c r="D20" s="36">
        <v>46</v>
      </c>
      <c r="E20" s="36">
        <v>52</v>
      </c>
      <c r="F20" s="36">
        <v>41</v>
      </c>
      <c r="G20" s="31">
        <v>43.8</v>
      </c>
      <c r="H20" s="32">
        <v>62</v>
      </c>
      <c r="J20" s="30" t="s">
        <v>23</v>
      </c>
      <c r="K20" s="36">
        <v>3</v>
      </c>
      <c r="L20" s="36">
        <v>2</v>
      </c>
      <c r="M20" s="36">
        <v>5</v>
      </c>
      <c r="N20" s="36">
        <v>3</v>
      </c>
      <c r="O20" s="36">
        <v>2</v>
      </c>
      <c r="P20" s="31">
        <v>3</v>
      </c>
      <c r="Q20" s="32">
        <v>59</v>
      </c>
      <c r="S20" s="30" t="s">
        <v>23</v>
      </c>
      <c r="T20" s="36">
        <v>3</v>
      </c>
      <c r="U20" s="36">
        <v>2</v>
      </c>
      <c r="V20" s="36">
        <v>7</v>
      </c>
      <c r="W20" s="36">
        <v>3</v>
      </c>
      <c r="X20" s="36">
        <v>2</v>
      </c>
      <c r="Y20" s="31">
        <v>3.4</v>
      </c>
      <c r="Z20" s="32">
        <v>58</v>
      </c>
      <c r="AB20" s="30" t="s">
        <v>23</v>
      </c>
      <c r="AC20" s="36">
        <v>4</v>
      </c>
      <c r="AD20" s="36">
        <v>6</v>
      </c>
      <c r="AE20" s="36">
        <v>4</v>
      </c>
      <c r="AF20" s="36">
        <v>0</v>
      </c>
      <c r="AG20" s="36">
        <v>2</v>
      </c>
      <c r="AH20" s="31">
        <v>3.2</v>
      </c>
      <c r="AI20" s="32">
        <v>74</v>
      </c>
      <c r="AK20" s="30" t="s">
        <v>23</v>
      </c>
      <c r="AL20" s="36">
        <v>4</v>
      </c>
      <c r="AM20" s="36">
        <v>6</v>
      </c>
      <c r="AN20" s="36">
        <v>4</v>
      </c>
      <c r="AO20" s="36">
        <v>0</v>
      </c>
      <c r="AP20" s="36">
        <v>2</v>
      </c>
      <c r="AQ20" s="31">
        <v>3.2</v>
      </c>
      <c r="AR20" s="32">
        <v>80</v>
      </c>
    </row>
    <row r="21" spans="1:44" x14ac:dyDescent="0.25">
      <c r="A21" s="30" t="s">
        <v>24</v>
      </c>
      <c r="B21" s="36">
        <v>21</v>
      </c>
      <c r="C21" s="36">
        <v>26</v>
      </c>
      <c r="D21" s="36">
        <v>34</v>
      </c>
      <c r="E21" s="36">
        <v>42</v>
      </c>
      <c r="F21" s="36">
        <v>39</v>
      </c>
      <c r="G21" s="31">
        <v>32.4</v>
      </c>
      <c r="H21" s="32">
        <v>68</v>
      </c>
      <c r="J21" s="30" t="s">
        <v>24</v>
      </c>
      <c r="K21" s="36">
        <v>1</v>
      </c>
      <c r="L21" s="36">
        <v>0</v>
      </c>
      <c r="M21" s="36">
        <v>2</v>
      </c>
      <c r="N21" s="36">
        <v>0</v>
      </c>
      <c r="O21" s="36">
        <v>2</v>
      </c>
      <c r="P21" s="31">
        <v>1</v>
      </c>
      <c r="Q21" s="32">
        <v>81</v>
      </c>
      <c r="S21" s="30" t="s">
        <v>24</v>
      </c>
      <c r="T21" s="36">
        <v>2</v>
      </c>
      <c r="U21" s="36">
        <v>0</v>
      </c>
      <c r="V21" s="36">
        <v>2</v>
      </c>
      <c r="W21" s="36">
        <v>0</v>
      </c>
      <c r="X21" s="36">
        <v>2</v>
      </c>
      <c r="Y21" s="31">
        <v>1.2</v>
      </c>
      <c r="Z21" s="32">
        <v>77</v>
      </c>
      <c r="AB21" s="30" t="s">
        <v>24</v>
      </c>
      <c r="AC21" s="36">
        <v>2</v>
      </c>
      <c r="AD21" s="36">
        <v>3</v>
      </c>
      <c r="AE21" s="36">
        <v>3</v>
      </c>
      <c r="AF21" s="36">
        <v>4</v>
      </c>
      <c r="AG21" s="36">
        <v>7</v>
      </c>
      <c r="AH21" s="31">
        <v>3.8</v>
      </c>
      <c r="AI21" s="32">
        <v>72</v>
      </c>
      <c r="AK21" s="30" t="s">
        <v>24</v>
      </c>
      <c r="AL21" s="36">
        <v>5</v>
      </c>
      <c r="AM21" s="36">
        <v>3</v>
      </c>
      <c r="AN21" s="36">
        <v>3</v>
      </c>
      <c r="AO21" s="36">
        <v>4</v>
      </c>
      <c r="AP21" s="36">
        <v>7</v>
      </c>
      <c r="AQ21" s="31">
        <v>4.4000000000000004</v>
      </c>
      <c r="AR21" s="32">
        <v>72</v>
      </c>
    </row>
    <row r="22" spans="1:44" x14ac:dyDescent="0.25">
      <c r="A22" s="30" t="s">
        <v>25</v>
      </c>
      <c r="B22" s="36">
        <v>103</v>
      </c>
      <c r="C22" s="36">
        <v>110</v>
      </c>
      <c r="D22" s="36">
        <v>125</v>
      </c>
      <c r="E22" s="36">
        <v>131</v>
      </c>
      <c r="F22" s="36">
        <v>110</v>
      </c>
      <c r="G22" s="31">
        <v>115.8</v>
      </c>
      <c r="H22" s="32">
        <v>28</v>
      </c>
      <c r="J22" s="30" t="s">
        <v>25</v>
      </c>
      <c r="K22" s="36">
        <v>5</v>
      </c>
      <c r="L22" s="36">
        <v>10</v>
      </c>
      <c r="M22" s="36">
        <v>11</v>
      </c>
      <c r="N22" s="36">
        <v>7</v>
      </c>
      <c r="O22" s="36">
        <v>5</v>
      </c>
      <c r="P22" s="31">
        <v>7.6</v>
      </c>
      <c r="Q22" s="32">
        <v>16</v>
      </c>
      <c r="S22" s="30" t="s">
        <v>25</v>
      </c>
      <c r="T22" s="36">
        <v>5</v>
      </c>
      <c r="U22" s="36">
        <v>11</v>
      </c>
      <c r="V22" s="36">
        <v>11</v>
      </c>
      <c r="W22" s="36">
        <v>7</v>
      </c>
      <c r="X22" s="36">
        <v>5</v>
      </c>
      <c r="Y22" s="31">
        <v>7.8</v>
      </c>
      <c r="Z22" s="32">
        <v>18</v>
      </c>
      <c r="AB22" s="30" t="s">
        <v>25</v>
      </c>
      <c r="AC22" s="36">
        <v>11</v>
      </c>
      <c r="AD22" s="36">
        <v>6</v>
      </c>
      <c r="AE22" s="36">
        <v>7</v>
      </c>
      <c r="AF22" s="36">
        <v>8</v>
      </c>
      <c r="AG22" s="36">
        <v>11</v>
      </c>
      <c r="AH22" s="31">
        <v>8.6</v>
      </c>
      <c r="AI22" s="32">
        <v>37</v>
      </c>
      <c r="AK22" s="30" t="s">
        <v>25</v>
      </c>
      <c r="AL22" s="36">
        <v>14</v>
      </c>
      <c r="AM22" s="36">
        <v>6</v>
      </c>
      <c r="AN22" s="36">
        <v>7</v>
      </c>
      <c r="AO22" s="36">
        <v>8</v>
      </c>
      <c r="AP22" s="36">
        <v>14</v>
      </c>
      <c r="AQ22" s="31">
        <v>9.8000000000000007</v>
      </c>
      <c r="AR22" s="32">
        <v>36</v>
      </c>
    </row>
    <row r="23" spans="1:44" x14ac:dyDescent="0.25">
      <c r="A23" s="30" t="s">
        <v>26</v>
      </c>
      <c r="B23" s="36">
        <v>59</v>
      </c>
      <c r="C23" s="36">
        <v>73</v>
      </c>
      <c r="D23" s="36">
        <v>75</v>
      </c>
      <c r="E23" s="36">
        <v>96</v>
      </c>
      <c r="F23" s="36">
        <v>77</v>
      </c>
      <c r="G23" s="31">
        <v>76</v>
      </c>
      <c r="H23" s="32">
        <v>39</v>
      </c>
      <c r="J23" s="30" t="s">
        <v>26</v>
      </c>
      <c r="K23" s="36">
        <v>7</v>
      </c>
      <c r="L23" s="36">
        <v>5</v>
      </c>
      <c r="M23" s="36">
        <v>2</v>
      </c>
      <c r="N23" s="36">
        <v>5</v>
      </c>
      <c r="O23" s="36">
        <v>6</v>
      </c>
      <c r="P23" s="31">
        <v>5</v>
      </c>
      <c r="Q23" s="32">
        <v>35</v>
      </c>
      <c r="S23" s="30" t="s">
        <v>26</v>
      </c>
      <c r="T23" s="36">
        <v>7</v>
      </c>
      <c r="U23" s="36">
        <v>5</v>
      </c>
      <c r="V23" s="36">
        <v>2</v>
      </c>
      <c r="W23" s="36">
        <v>5</v>
      </c>
      <c r="X23" s="36">
        <v>6</v>
      </c>
      <c r="Y23" s="31">
        <v>5</v>
      </c>
      <c r="Z23" s="32">
        <v>38</v>
      </c>
      <c r="AB23" s="30" t="s">
        <v>26</v>
      </c>
      <c r="AC23" s="36">
        <v>8</v>
      </c>
      <c r="AD23" s="36">
        <v>8</v>
      </c>
      <c r="AE23" s="36">
        <v>5</v>
      </c>
      <c r="AF23" s="36">
        <v>10</v>
      </c>
      <c r="AG23" s="36">
        <v>7</v>
      </c>
      <c r="AH23" s="31">
        <v>7.6</v>
      </c>
      <c r="AI23" s="32">
        <v>47</v>
      </c>
      <c r="AK23" s="30" t="s">
        <v>26</v>
      </c>
      <c r="AL23" s="36">
        <v>11</v>
      </c>
      <c r="AM23" s="36">
        <v>13</v>
      </c>
      <c r="AN23" s="36">
        <v>5</v>
      </c>
      <c r="AO23" s="36">
        <v>12</v>
      </c>
      <c r="AP23" s="36">
        <v>8</v>
      </c>
      <c r="AQ23" s="31">
        <v>9.8000000000000007</v>
      </c>
      <c r="AR23" s="32">
        <v>36</v>
      </c>
    </row>
    <row r="24" spans="1:44" x14ac:dyDescent="0.25">
      <c r="A24" s="30" t="s">
        <v>27</v>
      </c>
      <c r="B24" s="36">
        <v>25</v>
      </c>
      <c r="C24" s="36">
        <v>24</v>
      </c>
      <c r="D24" s="36">
        <v>15</v>
      </c>
      <c r="E24" s="36">
        <v>28</v>
      </c>
      <c r="F24" s="36">
        <v>31</v>
      </c>
      <c r="G24" s="31">
        <v>24.6</v>
      </c>
      <c r="H24" s="32">
        <v>78</v>
      </c>
      <c r="J24" s="30" t="s">
        <v>27</v>
      </c>
      <c r="K24" s="36">
        <v>2</v>
      </c>
      <c r="L24" s="36">
        <v>2</v>
      </c>
      <c r="M24" s="36">
        <v>2</v>
      </c>
      <c r="N24" s="36">
        <v>2</v>
      </c>
      <c r="O24" s="36">
        <v>2</v>
      </c>
      <c r="P24" s="31">
        <v>2</v>
      </c>
      <c r="Q24" s="32">
        <v>70</v>
      </c>
      <c r="S24" s="30" t="s">
        <v>27</v>
      </c>
      <c r="T24" s="36">
        <v>2</v>
      </c>
      <c r="U24" s="36">
        <v>2</v>
      </c>
      <c r="V24" s="36">
        <v>2</v>
      </c>
      <c r="W24" s="36">
        <v>2</v>
      </c>
      <c r="X24" s="36">
        <v>2</v>
      </c>
      <c r="Y24" s="31">
        <v>2</v>
      </c>
      <c r="Z24" s="32">
        <v>70</v>
      </c>
      <c r="AB24" s="30" t="s">
        <v>27</v>
      </c>
      <c r="AC24" s="36">
        <v>2</v>
      </c>
      <c r="AD24" s="36">
        <v>2</v>
      </c>
      <c r="AE24" s="36">
        <v>3</v>
      </c>
      <c r="AF24" s="36">
        <v>4</v>
      </c>
      <c r="AG24" s="36">
        <v>1</v>
      </c>
      <c r="AH24" s="31">
        <v>2.4</v>
      </c>
      <c r="AI24" s="32">
        <v>84</v>
      </c>
      <c r="AK24" s="30" t="s">
        <v>27</v>
      </c>
      <c r="AL24" s="36">
        <v>3</v>
      </c>
      <c r="AM24" s="36">
        <v>2</v>
      </c>
      <c r="AN24" s="36">
        <v>3</v>
      </c>
      <c r="AO24" s="36">
        <v>4</v>
      </c>
      <c r="AP24" s="36">
        <v>1</v>
      </c>
      <c r="AQ24" s="31">
        <v>2.6</v>
      </c>
      <c r="AR24" s="32">
        <v>85</v>
      </c>
    </row>
    <row r="25" spans="1:44" x14ac:dyDescent="0.25">
      <c r="A25" s="30" t="s">
        <v>28</v>
      </c>
      <c r="B25" s="36">
        <v>7</v>
      </c>
      <c r="C25" s="36">
        <v>12</v>
      </c>
      <c r="D25" s="36">
        <v>12</v>
      </c>
      <c r="E25" s="36">
        <v>19</v>
      </c>
      <c r="F25" s="36">
        <v>6</v>
      </c>
      <c r="G25" s="31">
        <v>11.2</v>
      </c>
      <c r="H25" s="32">
        <v>92</v>
      </c>
      <c r="J25" s="30" t="s">
        <v>28</v>
      </c>
      <c r="K25" s="36">
        <v>0</v>
      </c>
      <c r="L25" s="36">
        <v>0</v>
      </c>
      <c r="M25" s="36">
        <v>1</v>
      </c>
      <c r="N25" s="36">
        <v>1</v>
      </c>
      <c r="O25" s="36">
        <v>0</v>
      </c>
      <c r="P25" s="31">
        <v>0.4</v>
      </c>
      <c r="Q25" s="32">
        <v>91</v>
      </c>
      <c r="S25" s="30" t="s">
        <v>28</v>
      </c>
      <c r="T25" s="36">
        <v>0</v>
      </c>
      <c r="U25" s="36">
        <v>0</v>
      </c>
      <c r="V25" s="36">
        <v>1</v>
      </c>
      <c r="W25" s="36">
        <v>1</v>
      </c>
      <c r="X25" s="36">
        <v>0</v>
      </c>
      <c r="Y25" s="31">
        <v>0.4</v>
      </c>
      <c r="Z25" s="32">
        <v>91</v>
      </c>
      <c r="AB25" s="30" t="s">
        <v>28</v>
      </c>
      <c r="AC25" s="36">
        <v>0</v>
      </c>
      <c r="AD25" s="36">
        <v>0</v>
      </c>
      <c r="AE25" s="36">
        <v>1</v>
      </c>
      <c r="AF25" s="36">
        <v>4</v>
      </c>
      <c r="AG25" s="36">
        <v>1</v>
      </c>
      <c r="AH25" s="31">
        <v>1.2</v>
      </c>
      <c r="AI25" s="32">
        <v>92</v>
      </c>
      <c r="AK25" s="30" t="s">
        <v>28</v>
      </c>
      <c r="AL25" s="36">
        <v>0</v>
      </c>
      <c r="AM25" s="36">
        <v>0</v>
      </c>
      <c r="AN25" s="36">
        <v>1</v>
      </c>
      <c r="AO25" s="36">
        <v>4</v>
      </c>
      <c r="AP25" s="36">
        <v>1</v>
      </c>
      <c r="AQ25" s="31">
        <v>1.2</v>
      </c>
      <c r="AR25" s="32">
        <v>92</v>
      </c>
    </row>
    <row r="26" spans="1:44" x14ac:dyDescent="0.25">
      <c r="A26" s="30" t="s">
        <v>29</v>
      </c>
      <c r="B26" s="36">
        <v>6</v>
      </c>
      <c r="C26" s="36">
        <v>9</v>
      </c>
      <c r="D26" s="36">
        <v>9</v>
      </c>
      <c r="E26" s="36">
        <v>16</v>
      </c>
      <c r="F26" s="36">
        <v>11</v>
      </c>
      <c r="G26" s="31">
        <v>10.199999999999999</v>
      </c>
      <c r="H26" s="32">
        <v>93</v>
      </c>
      <c r="J26" s="30" t="s">
        <v>29</v>
      </c>
      <c r="K26" s="36">
        <v>1</v>
      </c>
      <c r="L26" s="36">
        <v>0</v>
      </c>
      <c r="M26" s="36">
        <v>0</v>
      </c>
      <c r="N26" s="36">
        <v>0</v>
      </c>
      <c r="O26" s="36">
        <v>0</v>
      </c>
      <c r="P26" s="31">
        <v>0.2</v>
      </c>
      <c r="Q26" s="32">
        <v>97</v>
      </c>
      <c r="S26" s="30" t="s">
        <v>29</v>
      </c>
      <c r="T26" s="36">
        <v>1</v>
      </c>
      <c r="U26" s="36">
        <v>0</v>
      </c>
      <c r="V26" s="36">
        <v>0</v>
      </c>
      <c r="W26" s="36">
        <v>0</v>
      </c>
      <c r="X26" s="36">
        <v>0</v>
      </c>
      <c r="Y26" s="31">
        <v>0.2</v>
      </c>
      <c r="Z26" s="32">
        <v>97</v>
      </c>
      <c r="AB26" s="30" t="s">
        <v>29</v>
      </c>
      <c r="AC26" s="36">
        <v>0</v>
      </c>
      <c r="AD26" s="36">
        <v>1</v>
      </c>
      <c r="AE26" s="36">
        <v>2</v>
      </c>
      <c r="AF26" s="36">
        <v>2</v>
      </c>
      <c r="AG26" s="36">
        <v>2</v>
      </c>
      <c r="AH26" s="31">
        <v>1.4</v>
      </c>
      <c r="AI26" s="32">
        <v>91</v>
      </c>
      <c r="AK26" s="30" t="s">
        <v>29</v>
      </c>
      <c r="AL26" s="36">
        <v>0</v>
      </c>
      <c r="AM26" s="36">
        <v>1</v>
      </c>
      <c r="AN26" s="36">
        <v>2</v>
      </c>
      <c r="AO26" s="36">
        <v>2</v>
      </c>
      <c r="AP26" s="36">
        <v>2</v>
      </c>
      <c r="AQ26" s="31">
        <v>1.4</v>
      </c>
      <c r="AR26" s="32">
        <v>91</v>
      </c>
    </row>
    <row r="27" spans="1:44" x14ac:dyDescent="0.25">
      <c r="A27" s="30" t="s">
        <v>30</v>
      </c>
      <c r="B27" s="36">
        <v>76</v>
      </c>
      <c r="C27" s="36">
        <v>85</v>
      </c>
      <c r="D27" s="36">
        <v>66</v>
      </c>
      <c r="E27" s="36">
        <v>62</v>
      </c>
      <c r="F27" s="36">
        <v>75</v>
      </c>
      <c r="G27" s="31">
        <v>72.8</v>
      </c>
      <c r="H27" s="32">
        <v>41</v>
      </c>
      <c r="J27" s="30" t="s">
        <v>30</v>
      </c>
      <c r="K27" s="36">
        <v>7</v>
      </c>
      <c r="L27" s="36">
        <v>6</v>
      </c>
      <c r="M27" s="36">
        <v>5</v>
      </c>
      <c r="N27" s="36">
        <v>10</v>
      </c>
      <c r="O27" s="36">
        <v>2</v>
      </c>
      <c r="P27" s="31">
        <v>6</v>
      </c>
      <c r="Q27" s="32">
        <v>28</v>
      </c>
      <c r="S27" s="30" t="s">
        <v>30</v>
      </c>
      <c r="T27" s="36">
        <v>8</v>
      </c>
      <c r="U27" s="36">
        <v>6</v>
      </c>
      <c r="V27" s="36">
        <v>5</v>
      </c>
      <c r="W27" s="36">
        <v>10</v>
      </c>
      <c r="X27" s="36">
        <v>2</v>
      </c>
      <c r="Y27" s="31">
        <v>6.2</v>
      </c>
      <c r="Z27" s="32">
        <v>28</v>
      </c>
      <c r="AB27" s="30" t="s">
        <v>30</v>
      </c>
      <c r="AC27" s="36">
        <v>10</v>
      </c>
      <c r="AD27" s="36">
        <v>7</v>
      </c>
      <c r="AE27" s="36">
        <v>11</v>
      </c>
      <c r="AF27" s="36">
        <v>9</v>
      </c>
      <c r="AG27" s="36">
        <v>2</v>
      </c>
      <c r="AH27" s="31">
        <v>7.8</v>
      </c>
      <c r="AI27" s="32">
        <v>44</v>
      </c>
      <c r="AK27" s="30" t="s">
        <v>30</v>
      </c>
      <c r="AL27" s="36">
        <v>12</v>
      </c>
      <c r="AM27" s="36">
        <v>8</v>
      </c>
      <c r="AN27" s="36">
        <v>12</v>
      </c>
      <c r="AO27" s="36">
        <v>10</v>
      </c>
      <c r="AP27" s="36">
        <v>2</v>
      </c>
      <c r="AQ27" s="31">
        <v>8.8000000000000007</v>
      </c>
      <c r="AR27" s="32">
        <v>43</v>
      </c>
    </row>
    <row r="28" spans="1:44" x14ac:dyDescent="0.25">
      <c r="A28" s="30" t="s">
        <v>31</v>
      </c>
      <c r="B28" s="36">
        <v>117</v>
      </c>
      <c r="C28" s="36">
        <v>146</v>
      </c>
      <c r="D28" s="36">
        <v>161</v>
      </c>
      <c r="E28" s="36">
        <v>125</v>
      </c>
      <c r="F28" s="36">
        <v>129</v>
      </c>
      <c r="G28" s="31">
        <v>135.6</v>
      </c>
      <c r="H28" s="32">
        <v>17</v>
      </c>
      <c r="J28" s="30" t="s">
        <v>31</v>
      </c>
      <c r="K28" s="36">
        <v>4</v>
      </c>
      <c r="L28" s="36">
        <v>10</v>
      </c>
      <c r="M28" s="36">
        <v>12</v>
      </c>
      <c r="N28" s="36">
        <v>5</v>
      </c>
      <c r="O28" s="36">
        <v>7</v>
      </c>
      <c r="P28" s="31">
        <v>7.6</v>
      </c>
      <c r="Q28" s="32">
        <v>16</v>
      </c>
      <c r="S28" s="30" t="s">
        <v>31</v>
      </c>
      <c r="T28" s="36">
        <v>5</v>
      </c>
      <c r="U28" s="36">
        <v>11</v>
      </c>
      <c r="V28" s="36">
        <v>12</v>
      </c>
      <c r="W28" s="36">
        <v>5</v>
      </c>
      <c r="X28" s="36">
        <v>7</v>
      </c>
      <c r="Y28" s="31">
        <v>8</v>
      </c>
      <c r="Z28" s="32">
        <v>17</v>
      </c>
      <c r="AB28" s="30" t="s">
        <v>31</v>
      </c>
      <c r="AC28" s="36">
        <v>16</v>
      </c>
      <c r="AD28" s="36">
        <v>12</v>
      </c>
      <c r="AE28" s="36">
        <v>13</v>
      </c>
      <c r="AF28" s="36">
        <v>15</v>
      </c>
      <c r="AG28" s="36">
        <v>15</v>
      </c>
      <c r="AH28" s="31">
        <v>14.2</v>
      </c>
      <c r="AI28" s="32">
        <v>23</v>
      </c>
      <c r="AK28" s="30" t="s">
        <v>31</v>
      </c>
      <c r="AL28" s="36">
        <v>20</v>
      </c>
      <c r="AM28" s="36">
        <v>13</v>
      </c>
      <c r="AN28" s="36">
        <v>15</v>
      </c>
      <c r="AO28" s="36">
        <v>18</v>
      </c>
      <c r="AP28" s="36">
        <v>22</v>
      </c>
      <c r="AQ28" s="31">
        <v>17.600000000000001</v>
      </c>
      <c r="AR28" s="32">
        <v>16</v>
      </c>
    </row>
    <row r="29" spans="1:44" x14ac:dyDescent="0.25">
      <c r="A29" s="30" t="s">
        <v>32</v>
      </c>
      <c r="B29" s="36">
        <v>75</v>
      </c>
      <c r="C29" s="36">
        <v>81</v>
      </c>
      <c r="D29" s="36">
        <v>84</v>
      </c>
      <c r="E29" s="36">
        <v>96</v>
      </c>
      <c r="F29" s="36">
        <v>88</v>
      </c>
      <c r="G29" s="31">
        <v>84.8</v>
      </c>
      <c r="H29" s="32">
        <v>32</v>
      </c>
      <c r="J29" s="30" t="s">
        <v>32</v>
      </c>
      <c r="K29" s="36">
        <v>2</v>
      </c>
      <c r="L29" s="36">
        <v>7</v>
      </c>
      <c r="M29" s="36">
        <v>2</v>
      </c>
      <c r="N29" s="36">
        <v>3</v>
      </c>
      <c r="O29" s="36">
        <v>4</v>
      </c>
      <c r="P29" s="31">
        <v>3.6</v>
      </c>
      <c r="Q29" s="32">
        <v>53</v>
      </c>
      <c r="S29" s="30" t="s">
        <v>32</v>
      </c>
      <c r="T29" s="36">
        <v>2</v>
      </c>
      <c r="U29" s="36">
        <v>7</v>
      </c>
      <c r="V29" s="36">
        <v>2</v>
      </c>
      <c r="W29" s="36">
        <v>3</v>
      </c>
      <c r="X29" s="36">
        <v>4</v>
      </c>
      <c r="Y29" s="31">
        <v>3.6</v>
      </c>
      <c r="Z29" s="32">
        <v>54</v>
      </c>
      <c r="AB29" s="30" t="s">
        <v>32</v>
      </c>
      <c r="AC29" s="36">
        <v>10</v>
      </c>
      <c r="AD29" s="36">
        <v>11</v>
      </c>
      <c r="AE29" s="36">
        <v>11</v>
      </c>
      <c r="AF29" s="36">
        <v>7</v>
      </c>
      <c r="AG29" s="36">
        <v>9</v>
      </c>
      <c r="AH29" s="31">
        <v>9.6</v>
      </c>
      <c r="AI29" s="32">
        <v>33</v>
      </c>
      <c r="AK29" s="30" t="s">
        <v>32</v>
      </c>
      <c r="AL29" s="36">
        <v>11</v>
      </c>
      <c r="AM29" s="36">
        <v>12</v>
      </c>
      <c r="AN29" s="36">
        <v>11</v>
      </c>
      <c r="AO29" s="36">
        <v>8</v>
      </c>
      <c r="AP29" s="36">
        <v>10</v>
      </c>
      <c r="AQ29" s="31">
        <v>10.4</v>
      </c>
      <c r="AR29" s="32">
        <v>35</v>
      </c>
    </row>
    <row r="30" spans="1:44" x14ac:dyDescent="0.25">
      <c r="A30" s="30" t="s">
        <v>33</v>
      </c>
      <c r="B30" s="36">
        <v>216</v>
      </c>
      <c r="C30" s="36">
        <v>347</v>
      </c>
      <c r="D30" s="36">
        <v>266</v>
      </c>
      <c r="E30" s="36">
        <v>309</v>
      </c>
      <c r="F30" s="36">
        <v>287</v>
      </c>
      <c r="G30" s="31">
        <v>285</v>
      </c>
      <c r="H30" s="32">
        <v>6</v>
      </c>
      <c r="J30" s="30" t="s">
        <v>33</v>
      </c>
      <c r="K30" s="36">
        <v>11</v>
      </c>
      <c r="L30" s="36">
        <v>21</v>
      </c>
      <c r="M30" s="36">
        <v>6</v>
      </c>
      <c r="N30" s="36">
        <v>13</v>
      </c>
      <c r="O30" s="36">
        <v>12</v>
      </c>
      <c r="P30" s="31">
        <v>12.6</v>
      </c>
      <c r="Q30" s="32">
        <v>6</v>
      </c>
      <c r="S30" s="30" t="s">
        <v>33</v>
      </c>
      <c r="T30" s="36">
        <v>13</v>
      </c>
      <c r="U30" s="36">
        <v>22</v>
      </c>
      <c r="V30" s="36">
        <v>6</v>
      </c>
      <c r="W30" s="36">
        <v>21</v>
      </c>
      <c r="X30" s="36">
        <v>12</v>
      </c>
      <c r="Y30" s="31">
        <v>14.8</v>
      </c>
      <c r="Z30" s="32">
        <v>5</v>
      </c>
      <c r="AB30" s="30" t="s">
        <v>33</v>
      </c>
      <c r="AC30" s="36">
        <v>23</v>
      </c>
      <c r="AD30" s="36">
        <v>25</v>
      </c>
      <c r="AE30" s="36">
        <v>30</v>
      </c>
      <c r="AF30" s="36">
        <v>22</v>
      </c>
      <c r="AG30" s="36">
        <v>24</v>
      </c>
      <c r="AH30" s="31">
        <v>24.8</v>
      </c>
      <c r="AI30" s="32">
        <v>6</v>
      </c>
      <c r="AK30" s="30" t="s">
        <v>33</v>
      </c>
      <c r="AL30" s="36">
        <v>23</v>
      </c>
      <c r="AM30" s="36">
        <v>26</v>
      </c>
      <c r="AN30" s="36">
        <v>35</v>
      </c>
      <c r="AO30" s="36">
        <v>23</v>
      </c>
      <c r="AP30" s="36">
        <v>26</v>
      </c>
      <c r="AQ30" s="31">
        <v>26.6</v>
      </c>
      <c r="AR30" s="32">
        <v>7</v>
      </c>
    </row>
    <row r="31" spans="1:44" x14ac:dyDescent="0.25">
      <c r="A31" s="30" t="s">
        <v>34</v>
      </c>
      <c r="B31" s="36">
        <v>27</v>
      </c>
      <c r="C31" s="36">
        <v>27</v>
      </c>
      <c r="D31" s="36">
        <v>23</v>
      </c>
      <c r="E31" s="36">
        <v>18</v>
      </c>
      <c r="F31" s="36">
        <v>26</v>
      </c>
      <c r="G31" s="31">
        <v>24.2</v>
      </c>
      <c r="H31" s="32">
        <v>79</v>
      </c>
      <c r="J31" s="30" t="s">
        <v>34</v>
      </c>
      <c r="K31" s="36">
        <v>2</v>
      </c>
      <c r="L31" s="36">
        <v>0</v>
      </c>
      <c r="M31" s="36">
        <v>0</v>
      </c>
      <c r="N31" s="36">
        <v>0</v>
      </c>
      <c r="O31" s="36">
        <v>1</v>
      </c>
      <c r="P31" s="31">
        <v>0.6</v>
      </c>
      <c r="Q31" s="32">
        <v>86</v>
      </c>
      <c r="S31" s="30" t="s">
        <v>34</v>
      </c>
      <c r="T31" s="36">
        <v>2</v>
      </c>
      <c r="U31" s="36">
        <v>0</v>
      </c>
      <c r="V31" s="36">
        <v>0</v>
      </c>
      <c r="W31" s="36">
        <v>0</v>
      </c>
      <c r="X31" s="36">
        <v>1</v>
      </c>
      <c r="Y31" s="31">
        <v>0.6</v>
      </c>
      <c r="Z31" s="32">
        <v>86</v>
      </c>
      <c r="AB31" s="30" t="s">
        <v>34</v>
      </c>
      <c r="AC31" s="36">
        <v>4</v>
      </c>
      <c r="AD31" s="36">
        <v>2</v>
      </c>
      <c r="AE31" s="36">
        <v>3</v>
      </c>
      <c r="AF31" s="36">
        <v>2</v>
      </c>
      <c r="AG31" s="36">
        <v>4</v>
      </c>
      <c r="AH31" s="31">
        <v>3</v>
      </c>
      <c r="AI31" s="32">
        <v>80</v>
      </c>
      <c r="AK31" s="30" t="s">
        <v>34</v>
      </c>
      <c r="AL31" s="36">
        <v>4</v>
      </c>
      <c r="AM31" s="36">
        <v>2</v>
      </c>
      <c r="AN31" s="36">
        <v>3</v>
      </c>
      <c r="AO31" s="36">
        <v>3</v>
      </c>
      <c r="AP31" s="36">
        <v>4</v>
      </c>
      <c r="AQ31" s="31">
        <v>3.2</v>
      </c>
      <c r="AR31" s="32">
        <v>80</v>
      </c>
    </row>
    <row r="32" spans="1:44" x14ac:dyDescent="0.25">
      <c r="A32" s="30" t="s">
        <v>35</v>
      </c>
      <c r="B32" s="36">
        <v>30</v>
      </c>
      <c r="C32" s="36">
        <v>34</v>
      </c>
      <c r="D32" s="36">
        <v>24</v>
      </c>
      <c r="E32" s="36">
        <v>29</v>
      </c>
      <c r="F32" s="36">
        <v>20</v>
      </c>
      <c r="G32" s="31">
        <v>27.4</v>
      </c>
      <c r="H32" s="32">
        <v>77</v>
      </c>
      <c r="J32" s="30" t="s">
        <v>35</v>
      </c>
      <c r="K32" s="36">
        <v>1</v>
      </c>
      <c r="L32" s="36">
        <v>1</v>
      </c>
      <c r="M32" s="36">
        <v>0</v>
      </c>
      <c r="N32" s="36">
        <v>0</v>
      </c>
      <c r="O32" s="36">
        <v>0</v>
      </c>
      <c r="P32" s="31">
        <v>0.4</v>
      </c>
      <c r="Q32" s="32">
        <v>91</v>
      </c>
      <c r="S32" s="30" t="s">
        <v>35</v>
      </c>
      <c r="T32" s="36">
        <v>1</v>
      </c>
      <c r="U32" s="36">
        <v>1</v>
      </c>
      <c r="V32" s="36">
        <v>0</v>
      </c>
      <c r="W32" s="36">
        <v>0</v>
      </c>
      <c r="X32" s="36">
        <v>0</v>
      </c>
      <c r="Y32" s="31">
        <v>0.4</v>
      </c>
      <c r="Z32" s="32">
        <v>91</v>
      </c>
      <c r="AB32" s="30" t="s">
        <v>35</v>
      </c>
      <c r="AC32" s="36">
        <v>3</v>
      </c>
      <c r="AD32" s="36">
        <v>5</v>
      </c>
      <c r="AE32" s="36">
        <v>2</v>
      </c>
      <c r="AF32" s="36">
        <v>3</v>
      </c>
      <c r="AG32" s="36">
        <v>3</v>
      </c>
      <c r="AH32" s="31">
        <v>3.2</v>
      </c>
      <c r="AI32" s="32">
        <v>74</v>
      </c>
      <c r="AK32" s="30" t="s">
        <v>35</v>
      </c>
      <c r="AL32" s="36">
        <v>3</v>
      </c>
      <c r="AM32" s="36">
        <v>6</v>
      </c>
      <c r="AN32" s="36">
        <v>2</v>
      </c>
      <c r="AO32" s="36">
        <v>3</v>
      </c>
      <c r="AP32" s="36">
        <v>3</v>
      </c>
      <c r="AQ32" s="31">
        <v>3.4</v>
      </c>
      <c r="AR32" s="32">
        <v>77</v>
      </c>
    </row>
    <row r="33" spans="1:44" x14ac:dyDescent="0.25">
      <c r="A33" s="30" t="s">
        <v>36</v>
      </c>
      <c r="B33" s="36">
        <v>105</v>
      </c>
      <c r="C33" s="36">
        <v>134</v>
      </c>
      <c r="D33" s="36">
        <v>154</v>
      </c>
      <c r="E33" s="36">
        <v>146</v>
      </c>
      <c r="F33" s="36">
        <v>124</v>
      </c>
      <c r="G33" s="31">
        <v>132.6</v>
      </c>
      <c r="H33" s="32">
        <v>21</v>
      </c>
      <c r="J33" s="30" t="s">
        <v>36</v>
      </c>
      <c r="K33" s="36">
        <v>7</v>
      </c>
      <c r="L33" s="36">
        <v>12</v>
      </c>
      <c r="M33" s="36">
        <v>6</v>
      </c>
      <c r="N33" s="36">
        <v>9</v>
      </c>
      <c r="O33" s="36">
        <v>7</v>
      </c>
      <c r="P33" s="31">
        <v>8.1999999999999993</v>
      </c>
      <c r="Q33" s="32">
        <v>12</v>
      </c>
      <c r="S33" s="30" t="s">
        <v>36</v>
      </c>
      <c r="T33" s="36">
        <v>7</v>
      </c>
      <c r="U33" s="36">
        <v>13</v>
      </c>
      <c r="V33" s="36">
        <v>7</v>
      </c>
      <c r="W33" s="36">
        <v>9</v>
      </c>
      <c r="X33" s="36">
        <v>7</v>
      </c>
      <c r="Y33" s="31">
        <v>8.6</v>
      </c>
      <c r="Z33" s="32">
        <v>12</v>
      </c>
      <c r="AB33" s="30" t="s">
        <v>36</v>
      </c>
      <c r="AC33" s="36">
        <v>16</v>
      </c>
      <c r="AD33" s="36">
        <v>15</v>
      </c>
      <c r="AE33" s="36">
        <v>14</v>
      </c>
      <c r="AF33" s="36">
        <v>20</v>
      </c>
      <c r="AG33" s="36">
        <v>16</v>
      </c>
      <c r="AH33" s="31">
        <v>16.2</v>
      </c>
      <c r="AI33" s="32">
        <v>16</v>
      </c>
      <c r="AK33" s="30" t="s">
        <v>36</v>
      </c>
      <c r="AL33" s="36">
        <v>16</v>
      </c>
      <c r="AM33" s="36">
        <v>15</v>
      </c>
      <c r="AN33" s="36">
        <v>14</v>
      </c>
      <c r="AO33" s="36">
        <v>20</v>
      </c>
      <c r="AP33" s="36">
        <v>21</v>
      </c>
      <c r="AQ33" s="31">
        <v>17.2</v>
      </c>
      <c r="AR33" s="32">
        <v>18</v>
      </c>
    </row>
    <row r="34" spans="1:44" x14ac:dyDescent="0.25">
      <c r="A34" s="30" t="s">
        <v>37</v>
      </c>
      <c r="B34" s="36">
        <v>31</v>
      </c>
      <c r="C34" s="36">
        <v>50</v>
      </c>
      <c r="D34" s="36">
        <v>41</v>
      </c>
      <c r="E34" s="36">
        <v>47</v>
      </c>
      <c r="F34" s="36">
        <v>43</v>
      </c>
      <c r="G34" s="31">
        <v>42.4</v>
      </c>
      <c r="H34" s="32">
        <v>63</v>
      </c>
      <c r="J34" s="30" t="s">
        <v>37</v>
      </c>
      <c r="K34" s="36">
        <v>1</v>
      </c>
      <c r="L34" s="36">
        <v>1</v>
      </c>
      <c r="M34" s="36">
        <v>2</v>
      </c>
      <c r="N34" s="36">
        <v>3</v>
      </c>
      <c r="O34" s="36">
        <v>5</v>
      </c>
      <c r="P34" s="31">
        <v>2.4</v>
      </c>
      <c r="Q34" s="32">
        <v>64</v>
      </c>
      <c r="S34" s="30" t="s">
        <v>37</v>
      </c>
      <c r="T34" s="36">
        <v>1</v>
      </c>
      <c r="U34" s="36">
        <v>1</v>
      </c>
      <c r="V34" s="36">
        <v>2</v>
      </c>
      <c r="W34" s="36">
        <v>3</v>
      </c>
      <c r="X34" s="36">
        <v>5</v>
      </c>
      <c r="Y34" s="31">
        <v>2.4</v>
      </c>
      <c r="Z34" s="32">
        <v>65</v>
      </c>
      <c r="AB34" s="30" t="s">
        <v>37</v>
      </c>
      <c r="AC34" s="36">
        <v>3</v>
      </c>
      <c r="AD34" s="36">
        <v>6</v>
      </c>
      <c r="AE34" s="36">
        <v>4</v>
      </c>
      <c r="AF34" s="36">
        <v>1</v>
      </c>
      <c r="AG34" s="36">
        <v>9</v>
      </c>
      <c r="AH34" s="31">
        <v>4.5999999999999996</v>
      </c>
      <c r="AI34" s="32">
        <v>70</v>
      </c>
      <c r="AK34" s="30" t="s">
        <v>37</v>
      </c>
      <c r="AL34" s="36">
        <v>3</v>
      </c>
      <c r="AM34" s="36">
        <v>6</v>
      </c>
      <c r="AN34" s="36">
        <v>4</v>
      </c>
      <c r="AO34" s="36">
        <v>1</v>
      </c>
      <c r="AP34" s="36">
        <v>11</v>
      </c>
      <c r="AQ34" s="31">
        <v>5</v>
      </c>
      <c r="AR34" s="32">
        <v>70</v>
      </c>
    </row>
    <row r="35" spans="1:44" x14ac:dyDescent="0.25">
      <c r="A35" s="30" t="s">
        <v>38</v>
      </c>
      <c r="B35" s="36">
        <v>107</v>
      </c>
      <c r="C35" s="36">
        <v>133</v>
      </c>
      <c r="D35" s="36">
        <v>130</v>
      </c>
      <c r="E35" s="36">
        <v>134</v>
      </c>
      <c r="F35" s="36">
        <v>103</v>
      </c>
      <c r="G35" s="31">
        <v>121.4</v>
      </c>
      <c r="H35" s="32">
        <v>26</v>
      </c>
      <c r="J35" s="30" t="s">
        <v>38</v>
      </c>
      <c r="K35" s="36">
        <v>9</v>
      </c>
      <c r="L35" s="36">
        <v>9</v>
      </c>
      <c r="M35" s="36">
        <v>8</v>
      </c>
      <c r="N35" s="36">
        <v>6</v>
      </c>
      <c r="O35" s="36">
        <v>2</v>
      </c>
      <c r="P35" s="31">
        <v>6.8</v>
      </c>
      <c r="Q35" s="32">
        <v>21</v>
      </c>
      <c r="S35" s="30" t="s">
        <v>38</v>
      </c>
      <c r="T35" s="36">
        <v>9</v>
      </c>
      <c r="U35" s="36">
        <v>12</v>
      </c>
      <c r="V35" s="36">
        <v>8</v>
      </c>
      <c r="W35" s="36">
        <v>6</v>
      </c>
      <c r="X35" s="36">
        <v>2</v>
      </c>
      <c r="Y35" s="31">
        <v>7.4</v>
      </c>
      <c r="Z35" s="32">
        <v>20</v>
      </c>
      <c r="AB35" s="30" t="s">
        <v>38</v>
      </c>
      <c r="AC35" s="36">
        <v>18</v>
      </c>
      <c r="AD35" s="36">
        <v>12</v>
      </c>
      <c r="AE35" s="36">
        <v>18</v>
      </c>
      <c r="AF35" s="36">
        <v>19</v>
      </c>
      <c r="AG35" s="36">
        <v>12</v>
      </c>
      <c r="AH35" s="31">
        <v>15.8</v>
      </c>
      <c r="AI35" s="32">
        <v>17</v>
      </c>
      <c r="AK35" s="30" t="s">
        <v>38</v>
      </c>
      <c r="AL35" s="36">
        <v>21</v>
      </c>
      <c r="AM35" s="36">
        <v>13</v>
      </c>
      <c r="AN35" s="36">
        <v>18</v>
      </c>
      <c r="AO35" s="36">
        <v>19</v>
      </c>
      <c r="AP35" s="36">
        <v>12</v>
      </c>
      <c r="AQ35" s="31">
        <v>16.600000000000001</v>
      </c>
      <c r="AR35" s="32">
        <v>21</v>
      </c>
    </row>
    <row r="36" spans="1:44" x14ac:dyDescent="0.25">
      <c r="A36" s="30" t="s">
        <v>39</v>
      </c>
      <c r="B36" s="36">
        <v>205</v>
      </c>
      <c r="C36" s="36">
        <v>247</v>
      </c>
      <c r="D36" s="36">
        <v>265</v>
      </c>
      <c r="E36" s="36">
        <v>331</v>
      </c>
      <c r="F36" s="36">
        <v>299</v>
      </c>
      <c r="G36" s="31">
        <v>269.39999999999998</v>
      </c>
      <c r="H36" s="32">
        <v>7</v>
      </c>
      <c r="J36" s="30" t="s">
        <v>39</v>
      </c>
      <c r="K36" s="36">
        <v>12</v>
      </c>
      <c r="L36" s="36">
        <v>9</v>
      </c>
      <c r="M36" s="36">
        <v>9</v>
      </c>
      <c r="N36" s="36">
        <v>6</v>
      </c>
      <c r="O36" s="36">
        <v>7</v>
      </c>
      <c r="P36" s="31">
        <v>8.6</v>
      </c>
      <c r="Q36" s="32">
        <v>9</v>
      </c>
      <c r="S36" s="30" t="s">
        <v>39</v>
      </c>
      <c r="T36" s="36">
        <v>12</v>
      </c>
      <c r="U36" s="36">
        <v>9</v>
      </c>
      <c r="V36" s="36">
        <v>10</v>
      </c>
      <c r="W36" s="36">
        <v>7</v>
      </c>
      <c r="X36" s="36">
        <v>7</v>
      </c>
      <c r="Y36" s="31">
        <v>9</v>
      </c>
      <c r="Z36" s="32">
        <v>10</v>
      </c>
      <c r="AB36" s="30" t="s">
        <v>39</v>
      </c>
      <c r="AC36" s="36">
        <v>13</v>
      </c>
      <c r="AD36" s="36">
        <v>20</v>
      </c>
      <c r="AE36" s="36">
        <v>30</v>
      </c>
      <c r="AF36" s="36">
        <v>17</v>
      </c>
      <c r="AG36" s="36">
        <v>19</v>
      </c>
      <c r="AH36" s="31">
        <v>19.8</v>
      </c>
      <c r="AI36" s="32">
        <v>9</v>
      </c>
      <c r="AK36" s="30" t="s">
        <v>39</v>
      </c>
      <c r="AL36" s="36">
        <v>14</v>
      </c>
      <c r="AM36" s="36">
        <v>20</v>
      </c>
      <c r="AN36" s="36">
        <v>33</v>
      </c>
      <c r="AO36" s="36">
        <v>21</v>
      </c>
      <c r="AP36" s="36">
        <v>20</v>
      </c>
      <c r="AQ36" s="31">
        <v>21.6</v>
      </c>
      <c r="AR36" s="32">
        <v>9</v>
      </c>
    </row>
    <row r="37" spans="1:44" x14ac:dyDescent="0.25">
      <c r="A37" s="30" t="s">
        <v>40</v>
      </c>
      <c r="B37" s="36">
        <v>68</v>
      </c>
      <c r="C37" s="36">
        <v>89</v>
      </c>
      <c r="D37" s="36">
        <v>92</v>
      </c>
      <c r="E37" s="36">
        <v>70</v>
      </c>
      <c r="F37" s="36">
        <v>68</v>
      </c>
      <c r="G37" s="31">
        <v>77.400000000000006</v>
      </c>
      <c r="H37" s="32">
        <v>37</v>
      </c>
      <c r="J37" s="30" t="s">
        <v>40</v>
      </c>
      <c r="K37" s="36">
        <v>5</v>
      </c>
      <c r="L37" s="36">
        <v>4</v>
      </c>
      <c r="M37" s="36">
        <v>6</v>
      </c>
      <c r="N37" s="36">
        <v>6</v>
      </c>
      <c r="O37" s="36">
        <v>4</v>
      </c>
      <c r="P37" s="31">
        <v>5</v>
      </c>
      <c r="Q37" s="32">
        <v>35</v>
      </c>
      <c r="S37" s="30" t="s">
        <v>40</v>
      </c>
      <c r="T37" s="36">
        <v>5</v>
      </c>
      <c r="U37" s="36">
        <v>4</v>
      </c>
      <c r="V37" s="36">
        <v>6</v>
      </c>
      <c r="W37" s="36">
        <v>6</v>
      </c>
      <c r="X37" s="36">
        <v>7</v>
      </c>
      <c r="Y37" s="31">
        <v>5.6</v>
      </c>
      <c r="Z37" s="32">
        <v>34</v>
      </c>
      <c r="AB37" s="30" t="s">
        <v>40</v>
      </c>
      <c r="AC37" s="36">
        <v>12</v>
      </c>
      <c r="AD37" s="36">
        <v>11</v>
      </c>
      <c r="AE37" s="36">
        <v>12</v>
      </c>
      <c r="AF37" s="36">
        <v>13</v>
      </c>
      <c r="AG37" s="36">
        <v>9</v>
      </c>
      <c r="AH37" s="31">
        <v>11.4</v>
      </c>
      <c r="AI37" s="32">
        <v>29</v>
      </c>
      <c r="AK37" s="30" t="s">
        <v>40</v>
      </c>
      <c r="AL37" s="36">
        <v>12</v>
      </c>
      <c r="AM37" s="36">
        <v>11</v>
      </c>
      <c r="AN37" s="36">
        <v>15</v>
      </c>
      <c r="AO37" s="36">
        <v>14</v>
      </c>
      <c r="AP37" s="36">
        <v>11</v>
      </c>
      <c r="AQ37" s="31">
        <v>12.6</v>
      </c>
      <c r="AR37" s="32">
        <v>30</v>
      </c>
    </row>
    <row r="38" spans="1:44" x14ac:dyDescent="0.25">
      <c r="A38" s="30" t="s">
        <v>41</v>
      </c>
      <c r="B38" s="36">
        <v>361</v>
      </c>
      <c r="C38" s="36">
        <v>432</v>
      </c>
      <c r="D38" s="36">
        <v>383</v>
      </c>
      <c r="E38" s="36">
        <v>419</v>
      </c>
      <c r="F38" s="36">
        <v>393</v>
      </c>
      <c r="G38" s="31">
        <v>397.6</v>
      </c>
      <c r="H38" s="32">
        <v>4</v>
      </c>
      <c r="J38" s="30" t="s">
        <v>41</v>
      </c>
      <c r="K38" s="36">
        <v>14</v>
      </c>
      <c r="L38" s="36">
        <v>9</v>
      </c>
      <c r="M38" s="36">
        <v>9</v>
      </c>
      <c r="N38" s="36">
        <v>21</v>
      </c>
      <c r="O38" s="36">
        <v>16</v>
      </c>
      <c r="P38" s="31">
        <v>13.8</v>
      </c>
      <c r="Q38" s="32">
        <v>5</v>
      </c>
      <c r="S38" s="30" t="s">
        <v>41</v>
      </c>
      <c r="T38" s="36">
        <v>14</v>
      </c>
      <c r="U38" s="36">
        <v>10</v>
      </c>
      <c r="V38" s="36">
        <v>9</v>
      </c>
      <c r="W38" s="36">
        <v>21</v>
      </c>
      <c r="X38" s="36">
        <v>16</v>
      </c>
      <c r="Y38" s="31">
        <v>14</v>
      </c>
      <c r="Z38" s="32">
        <v>6</v>
      </c>
      <c r="AB38" s="30" t="s">
        <v>41</v>
      </c>
      <c r="AC38" s="36">
        <v>19</v>
      </c>
      <c r="AD38" s="36">
        <v>23</v>
      </c>
      <c r="AE38" s="36">
        <v>32</v>
      </c>
      <c r="AF38" s="36">
        <v>33</v>
      </c>
      <c r="AG38" s="36">
        <v>27</v>
      </c>
      <c r="AH38" s="31">
        <v>26.8</v>
      </c>
      <c r="AI38" s="32">
        <v>5</v>
      </c>
      <c r="AK38" s="30" t="s">
        <v>41</v>
      </c>
      <c r="AL38" s="36">
        <v>22</v>
      </c>
      <c r="AM38" s="36">
        <v>29</v>
      </c>
      <c r="AN38" s="36">
        <v>40</v>
      </c>
      <c r="AO38" s="36">
        <v>37</v>
      </c>
      <c r="AP38" s="36">
        <v>28</v>
      </c>
      <c r="AQ38" s="31">
        <v>31.2</v>
      </c>
      <c r="AR38" s="32">
        <v>5</v>
      </c>
    </row>
    <row r="39" spans="1:44" x14ac:dyDescent="0.25">
      <c r="A39" s="30" t="s">
        <v>42</v>
      </c>
      <c r="B39" s="36">
        <v>87</v>
      </c>
      <c r="C39" s="36">
        <v>67</v>
      </c>
      <c r="D39" s="36">
        <v>63</v>
      </c>
      <c r="E39" s="36">
        <v>95</v>
      </c>
      <c r="F39" s="36">
        <v>71</v>
      </c>
      <c r="G39" s="31">
        <v>76.599999999999994</v>
      </c>
      <c r="H39" s="32">
        <v>38</v>
      </c>
      <c r="J39" s="30" t="s">
        <v>42</v>
      </c>
      <c r="K39" s="36">
        <v>5</v>
      </c>
      <c r="L39" s="36">
        <v>3</v>
      </c>
      <c r="M39" s="36">
        <v>13</v>
      </c>
      <c r="N39" s="36">
        <v>7</v>
      </c>
      <c r="O39" s="36">
        <v>4</v>
      </c>
      <c r="P39" s="31">
        <v>6.4</v>
      </c>
      <c r="Q39" s="32">
        <v>24</v>
      </c>
      <c r="S39" s="30" t="s">
        <v>42</v>
      </c>
      <c r="T39" s="36">
        <v>5</v>
      </c>
      <c r="U39" s="36">
        <v>3</v>
      </c>
      <c r="V39" s="36">
        <v>14</v>
      </c>
      <c r="W39" s="36">
        <v>8</v>
      </c>
      <c r="X39" s="36">
        <v>4</v>
      </c>
      <c r="Y39" s="31">
        <v>6.8</v>
      </c>
      <c r="Z39" s="32">
        <v>25</v>
      </c>
      <c r="AB39" s="30" t="s">
        <v>42</v>
      </c>
      <c r="AC39" s="36">
        <v>20</v>
      </c>
      <c r="AD39" s="36">
        <v>9</v>
      </c>
      <c r="AE39" s="36">
        <v>10</v>
      </c>
      <c r="AF39" s="36">
        <v>16</v>
      </c>
      <c r="AG39" s="36">
        <v>12</v>
      </c>
      <c r="AH39" s="31">
        <v>13.4</v>
      </c>
      <c r="AI39" s="32">
        <v>26</v>
      </c>
      <c r="AK39" s="30" t="s">
        <v>42</v>
      </c>
      <c r="AL39" s="36">
        <v>22</v>
      </c>
      <c r="AM39" s="36">
        <v>9</v>
      </c>
      <c r="AN39" s="36">
        <v>12</v>
      </c>
      <c r="AO39" s="36">
        <v>17</v>
      </c>
      <c r="AP39" s="36">
        <v>12</v>
      </c>
      <c r="AQ39" s="31">
        <v>14.4</v>
      </c>
      <c r="AR39" s="32">
        <v>27</v>
      </c>
    </row>
    <row r="40" spans="1:44" x14ac:dyDescent="0.25">
      <c r="A40" s="30" t="s">
        <v>43</v>
      </c>
      <c r="B40" s="36">
        <v>185</v>
      </c>
      <c r="C40" s="36">
        <v>175</v>
      </c>
      <c r="D40" s="36">
        <v>196</v>
      </c>
      <c r="E40" s="36">
        <v>227</v>
      </c>
      <c r="F40" s="36">
        <v>242</v>
      </c>
      <c r="G40" s="31">
        <v>205</v>
      </c>
      <c r="H40" s="32">
        <v>9</v>
      </c>
      <c r="J40" s="30" t="s">
        <v>43</v>
      </c>
      <c r="K40" s="36">
        <v>8</v>
      </c>
      <c r="L40" s="36">
        <v>7</v>
      </c>
      <c r="M40" s="36">
        <v>6</v>
      </c>
      <c r="N40" s="36">
        <v>6</v>
      </c>
      <c r="O40" s="36">
        <v>9</v>
      </c>
      <c r="P40" s="31">
        <v>7.2</v>
      </c>
      <c r="Q40" s="32">
        <v>19</v>
      </c>
      <c r="S40" s="30" t="s">
        <v>43</v>
      </c>
      <c r="T40" s="36">
        <v>8</v>
      </c>
      <c r="U40" s="36">
        <v>7</v>
      </c>
      <c r="V40" s="36">
        <v>6</v>
      </c>
      <c r="W40" s="36">
        <v>6</v>
      </c>
      <c r="X40" s="36">
        <v>9</v>
      </c>
      <c r="Y40" s="31">
        <v>7.2</v>
      </c>
      <c r="Z40" s="32">
        <v>22</v>
      </c>
      <c r="AB40" s="30" t="s">
        <v>43</v>
      </c>
      <c r="AC40" s="36">
        <v>18</v>
      </c>
      <c r="AD40" s="36">
        <v>15</v>
      </c>
      <c r="AE40" s="36">
        <v>17</v>
      </c>
      <c r="AF40" s="36">
        <v>15</v>
      </c>
      <c r="AG40" s="36">
        <v>21</v>
      </c>
      <c r="AH40" s="31">
        <v>17.2</v>
      </c>
      <c r="AI40" s="32">
        <v>15</v>
      </c>
      <c r="AK40" s="30" t="s">
        <v>43</v>
      </c>
      <c r="AL40" s="36">
        <v>18</v>
      </c>
      <c r="AM40" s="36">
        <v>16</v>
      </c>
      <c r="AN40" s="36">
        <v>23</v>
      </c>
      <c r="AO40" s="36">
        <v>16</v>
      </c>
      <c r="AP40" s="36">
        <v>25</v>
      </c>
      <c r="AQ40" s="31">
        <v>19.600000000000001</v>
      </c>
      <c r="AR40" s="32">
        <v>13</v>
      </c>
    </row>
    <row r="41" spans="1:44" x14ac:dyDescent="0.25">
      <c r="A41" s="30" t="s">
        <v>44</v>
      </c>
      <c r="B41" s="36">
        <v>5</v>
      </c>
      <c r="C41" s="36">
        <v>20</v>
      </c>
      <c r="D41" s="36">
        <v>19</v>
      </c>
      <c r="E41" s="36">
        <v>17</v>
      </c>
      <c r="F41" s="36">
        <v>14</v>
      </c>
      <c r="G41" s="31">
        <v>15</v>
      </c>
      <c r="H41" s="32">
        <v>86</v>
      </c>
      <c r="J41" s="30" t="s">
        <v>44</v>
      </c>
      <c r="K41" s="36">
        <v>2</v>
      </c>
      <c r="L41" s="36">
        <v>2</v>
      </c>
      <c r="M41" s="36">
        <v>3</v>
      </c>
      <c r="N41" s="36">
        <v>0</v>
      </c>
      <c r="O41" s="36">
        <v>2</v>
      </c>
      <c r="P41" s="31">
        <v>1.8</v>
      </c>
      <c r="Q41" s="32">
        <v>72</v>
      </c>
      <c r="S41" s="30" t="s">
        <v>44</v>
      </c>
      <c r="T41" s="36">
        <v>2</v>
      </c>
      <c r="U41" s="36">
        <v>2</v>
      </c>
      <c r="V41" s="36">
        <v>3</v>
      </c>
      <c r="W41" s="36">
        <v>0</v>
      </c>
      <c r="X41" s="36">
        <v>2</v>
      </c>
      <c r="Y41" s="31">
        <v>1.8</v>
      </c>
      <c r="Z41" s="32">
        <v>73</v>
      </c>
      <c r="AB41" s="30" t="s">
        <v>44</v>
      </c>
      <c r="AC41" s="36">
        <v>0</v>
      </c>
      <c r="AD41" s="36">
        <v>4</v>
      </c>
      <c r="AE41" s="36">
        <v>2</v>
      </c>
      <c r="AF41" s="36">
        <v>2</v>
      </c>
      <c r="AG41" s="36">
        <v>0</v>
      </c>
      <c r="AH41" s="31">
        <v>1.6</v>
      </c>
      <c r="AI41" s="32">
        <v>89</v>
      </c>
      <c r="AK41" s="30" t="s">
        <v>44</v>
      </c>
      <c r="AL41" s="36">
        <v>0</v>
      </c>
      <c r="AM41" s="36">
        <v>4</v>
      </c>
      <c r="AN41" s="36">
        <v>2</v>
      </c>
      <c r="AO41" s="36">
        <v>2</v>
      </c>
      <c r="AP41" s="36">
        <v>0</v>
      </c>
      <c r="AQ41" s="31">
        <v>1.6</v>
      </c>
      <c r="AR41" s="32">
        <v>90</v>
      </c>
    </row>
    <row r="42" spans="1:44" x14ac:dyDescent="0.25">
      <c r="A42" s="30" t="s">
        <v>45</v>
      </c>
      <c r="B42" s="36">
        <v>12</v>
      </c>
      <c r="C42" s="36">
        <v>11</v>
      </c>
      <c r="D42" s="36">
        <v>11</v>
      </c>
      <c r="E42" s="36">
        <v>13</v>
      </c>
      <c r="F42" s="36">
        <v>4</v>
      </c>
      <c r="G42" s="31">
        <v>10.199999999999999</v>
      </c>
      <c r="H42" s="32">
        <v>93</v>
      </c>
      <c r="J42" s="30" t="s">
        <v>45</v>
      </c>
      <c r="K42" s="36">
        <v>1</v>
      </c>
      <c r="L42" s="36">
        <v>0</v>
      </c>
      <c r="M42" s="36">
        <v>0</v>
      </c>
      <c r="N42" s="36">
        <v>1</v>
      </c>
      <c r="O42" s="36">
        <v>0</v>
      </c>
      <c r="P42" s="31">
        <v>0.4</v>
      </c>
      <c r="Q42" s="32">
        <v>91</v>
      </c>
      <c r="S42" s="30" t="s">
        <v>45</v>
      </c>
      <c r="T42" s="36">
        <v>1</v>
      </c>
      <c r="U42" s="36">
        <v>0</v>
      </c>
      <c r="V42" s="36">
        <v>0</v>
      </c>
      <c r="W42" s="36">
        <v>1</v>
      </c>
      <c r="X42" s="36">
        <v>0</v>
      </c>
      <c r="Y42" s="31">
        <v>0.4</v>
      </c>
      <c r="Z42" s="32">
        <v>91</v>
      </c>
      <c r="AB42" s="30" t="s">
        <v>45</v>
      </c>
      <c r="AC42" s="36">
        <v>2</v>
      </c>
      <c r="AD42" s="36">
        <v>3</v>
      </c>
      <c r="AE42" s="36">
        <v>1</v>
      </c>
      <c r="AF42" s="36">
        <v>1</v>
      </c>
      <c r="AG42" s="36">
        <v>1</v>
      </c>
      <c r="AH42" s="31">
        <v>1.6</v>
      </c>
      <c r="AI42" s="32">
        <v>89</v>
      </c>
      <c r="AK42" s="30" t="s">
        <v>45</v>
      </c>
      <c r="AL42" s="36">
        <v>3</v>
      </c>
      <c r="AM42" s="36">
        <v>4</v>
      </c>
      <c r="AN42" s="36">
        <v>1</v>
      </c>
      <c r="AO42" s="36">
        <v>1</v>
      </c>
      <c r="AP42" s="36">
        <v>1</v>
      </c>
      <c r="AQ42" s="31">
        <v>2</v>
      </c>
      <c r="AR42" s="32">
        <v>86</v>
      </c>
    </row>
    <row r="43" spans="1:44" x14ac:dyDescent="0.25">
      <c r="A43" s="30" t="s">
        <v>46</v>
      </c>
      <c r="B43" s="36">
        <v>75</v>
      </c>
      <c r="C43" s="36">
        <v>74</v>
      </c>
      <c r="D43" s="36">
        <v>81</v>
      </c>
      <c r="E43" s="36">
        <v>89</v>
      </c>
      <c r="F43" s="36">
        <v>89</v>
      </c>
      <c r="G43" s="31">
        <v>81.599999999999994</v>
      </c>
      <c r="H43" s="32">
        <v>35</v>
      </c>
      <c r="J43" s="30" t="s">
        <v>46</v>
      </c>
      <c r="K43" s="36">
        <v>7</v>
      </c>
      <c r="L43" s="36">
        <v>3</v>
      </c>
      <c r="M43" s="36">
        <v>5</v>
      </c>
      <c r="N43" s="36">
        <v>4</v>
      </c>
      <c r="O43" s="36">
        <v>5</v>
      </c>
      <c r="P43" s="31">
        <v>4.8</v>
      </c>
      <c r="Q43" s="32">
        <v>39</v>
      </c>
      <c r="S43" s="30" t="s">
        <v>46</v>
      </c>
      <c r="T43" s="36">
        <v>8</v>
      </c>
      <c r="U43" s="36">
        <v>3</v>
      </c>
      <c r="V43" s="36">
        <v>5</v>
      </c>
      <c r="W43" s="36">
        <v>4</v>
      </c>
      <c r="X43" s="36">
        <v>5</v>
      </c>
      <c r="Y43" s="31">
        <v>5</v>
      </c>
      <c r="Z43" s="32">
        <v>38</v>
      </c>
      <c r="AB43" s="30" t="s">
        <v>46</v>
      </c>
      <c r="AC43" s="36">
        <v>16</v>
      </c>
      <c r="AD43" s="36">
        <v>15</v>
      </c>
      <c r="AE43" s="36">
        <v>4</v>
      </c>
      <c r="AF43" s="36">
        <v>19</v>
      </c>
      <c r="AG43" s="36">
        <v>18</v>
      </c>
      <c r="AH43" s="31">
        <v>14.4</v>
      </c>
      <c r="AI43" s="32">
        <v>22</v>
      </c>
      <c r="AK43" s="30" t="s">
        <v>46</v>
      </c>
      <c r="AL43" s="36">
        <v>17</v>
      </c>
      <c r="AM43" s="36">
        <v>20</v>
      </c>
      <c r="AN43" s="36">
        <v>5</v>
      </c>
      <c r="AO43" s="36">
        <v>24</v>
      </c>
      <c r="AP43" s="36">
        <v>20</v>
      </c>
      <c r="AQ43" s="31">
        <v>17.2</v>
      </c>
      <c r="AR43" s="32">
        <v>18</v>
      </c>
    </row>
    <row r="44" spans="1:44" x14ac:dyDescent="0.25">
      <c r="A44" s="30" t="s">
        <v>47</v>
      </c>
      <c r="B44" s="36">
        <v>37</v>
      </c>
      <c r="C44" s="36">
        <v>30</v>
      </c>
      <c r="D44" s="36">
        <v>33</v>
      </c>
      <c r="E44" s="36">
        <v>22</v>
      </c>
      <c r="F44" s="36">
        <v>23</v>
      </c>
      <c r="G44" s="31">
        <v>29</v>
      </c>
      <c r="H44" s="32">
        <v>75</v>
      </c>
      <c r="J44" s="30" t="s">
        <v>47</v>
      </c>
      <c r="K44" s="36">
        <v>1</v>
      </c>
      <c r="L44" s="36">
        <v>3</v>
      </c>
      <c r="M44" s="36">
        <v>0</v>
      </c>
      <c r="N44" s="36">
        <v>1</v>
      </c>
      <c r="O44" s="36">
        <v>2</v>
      </c>
      <c r="P44" s="31">
        <v>1.4</v>
      </c>
      <c r="Q44" s="32">
        <v>74</v>
      </c>
      <c r="S44" s="30" t="s">
        <v>47</v>
      </c>
      <c r="T44" s="36">
        <v>1</v>
      </c>
      <c r="U44" s="36">
        <v>3</v>
      </c>
      <c r="V44" s="36">
        <v>0</v>
      </c>
      <c r="W44" s="36">
        <v>1</v>
      </c>
      <c r="X44" s="36">
        <v>2</v>
      </c>
      <c r="Y44" s="31">
        <v>1.4</v>
      </c>
      <c r="Z44" s="32">
        <v>75</v>
      </c>
      <c r="AB44" s="30" t="s">
        <v>47</v>
      </c>
      <c r="AC44" s="36">
        <v>7</v>
      </c>
      <c r="AD44" s="36">
        <v>2</v>
      </c>
      <c r="AE44" s="36">
        <v>7</v>
      </c>
      <c r="AF44" s="36">
        <v>3</v>
      </c>
      <c r="AG44" s="36">
        <v>4</v>
      </c>
      <c r="AH44" s="31">
        <v>4.5999999999999996</v>
      </c>
      <c r="AI44" s="32">
        <v>70</v>
      </c>
      <c r="AK44" s="30" t="s">
        <v>47</v>
      </c>
      <c r="AL44" s="36">
        <v>8</v>
      </c>
      <c r="AM44" s="36">
        <v>2</v>
      </c>
      <c r="AN44" s="36">
        <v>8</v>
      </c>
      <c r="AO44" s="36">
        <v>3</v>
      </c>
      <c r="AP44" s="36">
        <v>6</v>
      </c>
      <c r="AQ44" s="31">
        <v>5.4</v>
      </c>
      <c r="AR44" s="32">
        <v>68</v>
      </c>
    </row>
    <row r="45" spans="1:44" x14ac:dyDescent="0.25">
      <c r="A45" s="30" t="s">
        <v>48</v>
      </c>
      <c r="B45" s="36">
        <v>498</v>
      </c>
      <c r="C45" s="36">
        <v>635</v>
      </c>
      <c r="D45" s="36">
        <v>518</v>
      </c>
      <c r="E45" s="36">
        <v>537</v>
      </c>
      <c r="F45" s="36">
        <v>582</v>
      </c>
      <c r="G45" s="31">
        <v>554</v>
      </c>
      <c r="H45" s="32">
        <v>3</v>
      </c>
      <c r="J45" s="30" t="s">
        <v>48</v>
      </c>
      <c r="K45" s="36">
        <v>22</v>
      </c>
      <c r="L45" s="36">
        <v>31</v>
      </c>
      <c r="M45" s="36">
        <v>20</v>
      </c>
      <c r="N45" s="36">
        <v>14</v>
      </c>
      <c r="O45" s="36">
        <v>14</v>
      </c>
      <c r="P45" s="31">
        <v>20.2</v>
      </c>
      <c r="Q45" s="32">
        <v>4</v>
      </c>
      <c r="S45" s="30" t="s">
        <v>48</v>
      </c>
      <c r="T45" s="36">
        <v>25</v>
      </c>
      <c r="U45" s="36">
        <v>33</v>
      </c>
      <c r="V45" s="36">
        <v>21</v>
      </c>
      <c r="W45" s="36">
        <v>14</v>
      </c>
      <c r="X45" s="36">
        <v>17</v>
      </c>
      <c r="Y45" s="31">
        <v>22</v>
      </c>
      <c r="Z45" s="32">
        <v>4</v>
      </c>
      <c r="AB45" s="30" t="s">
        <v>48</v>
      </c>
      <c r="AC45" s="36">
        <v>35</v>
      </c>
      <c r="AD45" s="36">
        <v>29</v>
      </c>
      <c r="AE45" s="36">
        <v>29</v>
      </c>
      <c r="AF45" s="36">
        <v>35</v>
      </c>
      <c r="AG45" s="36">
        <v>26</v>
      </c>
      <c r="AH45" s="31">
        <v>30.8</v>
      </c>
      <c r="AI45" s="32">
        <v>4</v>
      </c>
      <c r="AK45" s="30" t="s">
        <v>48</v>
      </c>
      <c r="AL45" s="36">
        <v>38</v>
      </c>
      <c r="AM45" s="36">
        <v>40</v>
      </c>
      <c r="AN45" s="36">
        <v>31</v>
      </c>
      <c r="AO45" s="36">
        <v>39</v>
      </c>
      <c r="AP45" s="36">
        <v>26</v>
      </c>
      <c r="AQ45" s="31">
        <v>34.799999999999997</v>
      </c>
      <c r="AR45" s="32">
        <v>4</v>
      </c>
    </row>
    <row r="46" spans="1:44" x14ac:dyDescent="0.25">
      <c r="A46" s="30" t="s">
        <v>49</v>
      </c>
      <c r="B46" s="36">
        <v>61</v>
      </c>
      <c r="C46" s="36">
        <v>97</v>
      </c>
      <c r="D46" s="36">
        <v>90</v>
      </c>
      <c r="E46" s="36">
        <v>81</v>
      </c>
      <c r="F46" s="36">
        <v>87</v>
      </c>
      <c r="G46" s="31">
        <v>83.2</v>
      </c>
      <c r="H46" s="32">
        <v>34</v>
      </c>
      <c r="J46" s="30" t="s">
        <v>49</v>
      </c>
      <c r="K46" s="36">
        <v>5</v>
      </c>
      <c r="L46" s="36">
        <v>4</v>
      </c>
      <c r="M46" s="36">
        <v>6</v>
      </c>
      <c r="N46" s="36">
        <v>8</v>
      </c>
      <c r="O46" s="36">
        <v>4</v>
      </c>
      <c r="P46" s="31">
        <v>5.4</v>
      </c>
      <c r="Q46" s="32">
        <v>33</v>
      </c>
      <c r="S46" s="30" t="s">
        <v>49</v>
      </c>
      <c r="T46" s="36">
        <v>7</v>
      </c>
      <c r="U46" s="36">
        <v>4</v>
      </c>
      <c r="V46" s="36">
        <v>8</v>
      </c>
      <c r="W46" s="36">
        <v>8</v>
      </c>
      <c r="X46" s="36">
        <v>4</v>
      </c>
      <c r="Y46" s="31">
        <v>6.2</v>
      </c>
      <c r="Z46" s="32">
        <v>28</v>
      </c>
      <c r="AB46" s="30" t="s">
        <v>49</v>
      </c>
      <c r="AC46" s="36">
        <v>11</v>
      </c>
      <c r="AD46" s="36">
        <v>18</v>
      </c>
      <c r="AE46" s="36">
        <v>13</v>
      </c>
      <c r="AF46" s="36">
        <v>12</v>
      </c>
      <c r="AG46" s="36">
        <v>10</v>
      </c>
      <c r="AH46" s="31">
        <v>12.8</v>
      </c>
      <c r="AI46" s="32">
        <v>27</v>
      </c>
      <c r="AK46" s="30" t="s">
        <v>49</v>
      </c>
      <c r="AL46" s="36">
        <v>11</v>
      </c>
      <c r="AM46" s="36">
        <v>20</v>
      </c>
      <c r="AN46" s="36">
        <v>16</v>
      </c>
      <c r="AO46" s="36">
        <v>15</v>
      </c>
      <c r="AP46" s="36">
        <v>11</v>
      </c>
      <c r="AQ46" s="31">
        <v>14.6</v>
      </c>
      <c r="AR46" s="32">
        <v>26</v>
      </c>
    </row>
    <row r="47" spans="1:44" x14ac:dyDescent="0.25">
      <c r="A47" s="30" t="s">
        <v>50</v>
      </c>
      <c r="B47" s="36">
        <v>106</v>
      </c>
      <c r="C47" s="36">
        <v>131</v>
      </c>
      <c r="D47" s="36">
        <v>137</v>
      </c>
      <c r="E47" s="36">
        <v>168</v>
      </c>
      <c r="F47" s="36">
        <v>135</v>
      </c>
      <c r="G47" s="31">
        <v>135.4</v>
      </c>
      <c r="H47" s="32">
        <v>18</v>
      </c>
      <c r="J47" s="30" t="s">
        <v>50</v>
      </c>
      <c r="K47" s="36">
        <v>5</v>
      </c>
      <c r="L47" s="36">
        <v>15</v>
      </c>
      <c r="M47" s="36">
        <v>5</v>
      </c>
      <c r="N47" s="36">
        <v>10</v>
      </c>
      <c r="O47" s="36">
        <v>9</v>
      </c>
      <c r="P47" s="31">
        <v>8.8000000000000007</v>
      </c>
      <c r="Q47" s="32">
        <v>8</v>
      </c>
      <c r="S47" s="30" t="s">
        <v>50</v>
      </c>
      <c r="T47" s="36">
        <v>5</v>
      </c>
      <c r="U47" s="36">
        <v>15</v>
      </c>
      <c r="V47" s="36">
        <v>6</v>
      </c>
      <c r="W47" s="36">
        <v>12</v>
      </c>
      <c r="X47" s="36">
        <v>9</v>
      </c>
      <c r="Y47" s="31">
        <v>9.4</v>
      </c>
      <c r="Z47" s="32">
        <v>9</v>
      </c>
      <c r="AB47" s="30" t="s">
        <v>50</v>
      </c>
      <c r="AC47" s="36">
        <v>18</v>
      </c>
      <c r="AD47" s="36">
        <v>15</v>
      </c>
      <c r="AE47" s="36">
        <v>14</v>
      </c>
      <c r="AF47" s="36">
        <v>15</v>
      </c>
      <c r="AG47" s="36">
        <v>12</v>
      </c>
      <c r="AH47" s="31">
        <v>14.8</v>
      </c>
      <c r="AI47" s="32">
        <v>20</v>
      </c>
      <c r="AK47" s="30" t="s">
        <v>50</v>
      </c>
      <c r="AL47" s="36">
        <v>18</v>
      </c>
      <c r="AM47" s="36">
        <v>15</v>
      </c>
      <c r="AN47" s="36">
        <v>16</v>
      </c>
      <c r="AO47" s="36">
        <v>15</v>
      </c>
      <c r="AP47" s="36">
        <v>15</v>
      </c>
      <c r="AQ47" s="31">
        <v>15.8</v>
      </c>
      <c r="AR47" s="32">
        <v>23</v>
      </c>
    </row>
    <row r="48" spans="1:44" x14ac:dyDescent="0.25">
      <c r="A48" s="30" t="s">
        <v>51</v>
      </c>
      <c r="B48" s="36">
        <v>56</v>
      </c>
      <c r="C48" s="36">
        <v>39</v>
      </c>
      <c r="D48" s="36">
        <v>56</v>
      </c>
      <c r="E48" s="36">
        <v>67</v>
      </c>
      <c r="F48" s="36">
        <v>53</v>
      </c>
      <c r="G48" s="31">
        <v>54.2</v>
      </c>
      <c r="H48" s="32">
        <v>55</v>
      </c>
      <c r="J48" s="30" t="s">
        <v>51</v>
      </c>
      <c r="K48" s="36">
        <v>5</v>
      </c>
      <c r="L48" s="36">
        <v>1</v>
      </c>
      <c r="M48" s="36">
        <v>5</v>
      </c>
      <c r="N48" s="36">
        <v>3</v>
      </c>
      <c r="O48" s="36">
        <v>3</v>
      </c>
      <c r="P48" s="31">
        <v>3.4</v>
      </c>
      <c r="Q48" s="32">
        <v>55</v>
      </c>
      <c r="S48" s="30" t="s">
        <v>51</v>
      </c>
      <c r="T48" s="36">
        <v>5</v>
      </c>
      <c r="U48" s="36">
        <v>1</v>
      </c>
      <c r="V48" s="36">
        <v>5</v>
      </c>
      <c r="W48" s="36">
        <v>3</v>
      </c>
      <c r="X48" s="36">
        <v>4</v>
      </c>
      <c r="Y48" s="31">
        <v>3.6</v>
      </c>
      <c r="Z48" s="32">
        <v>54</v>
      </c>
      <c r="AB48" s="30" t="s">
        <v>51</v>
      </c>
      <c r="AC48" s="36">
        <v>6</v>
      </c>
      <c r="AD48" s="36">
        <v>4</v>
      </c>
      <c r="AE48" s="36">
        <v>6</v>
      </c>
      <c r="AF48" s="36">
        <v>5</v>
      </c>
      <c r="AG48" s="36">
        <v>6</v>
      </c>
      <c r="AH48" s="31">
        <v>5.4</v>
      </c>
      <c r="AI48" s="32">
        <v>64</v>
      </c>
      <c r="AK48" s="30" t="s">
        <v>51</v>
      </c>
      <c r="AL48" s="36">
        <v>6</v>
      </c>
      <c r="AM48" s="36">
        <v>4</v>
      </c>
      <c r="AN48" s="36">
        <v>6</v>
      </c>
      <c r="AO48" s="36">
        <v>6</v>
      </c>
      <c r="AP48" s="36">
        <v>6</v>
      </c>
      <c r="AQ48" s="31">
        <v>5.6</v>
      </c>
      <c r="AR48" s="32">
        <v>66</v>
      </c>
    </row>
    <row r="49" spans="1:44" x14ac:dyDescent="0.25">
      <c r="A49" s="30" t="s">
        <v>52</v>
      </c>
      <c r="B49" s="36">
        <v>60</v>
      </c>
      <c r="C49" s="36">
        <v>93</v>
      </c>
      <c r="D49" s="36">
        <v>89</v>
      </c>
      <c r="E49" s="36">
        <v>63</v>
      </c>
      <c r="F49" s="36">
        <v>69</v>
      </c>
      <c r="G49" s="31">
        <v>74.8</v>
      </c>
      <c r="H49" s="32">
        <v>40</v>
      </c>
      <c r="J49" s="30" t="s">
        <v>52</v>
      </c>
      <c r="K49" s="36">
        <v>1</v>
      </c>
      <c r="L49" s="36">
        <v>6</v>
      </c>
      <c r="M49" s="36">
        <v>4</v>
      </c>
      <c r="N49" s="36">
        <v>3</v>
      </c>
      <c r="O49" s="36">
        <v>7</v>
      </c>
      <c r="P49" s="31">
        <v>4.2</v>
      </c>
      <c r="Q49" s="32">
        <v>46</v>
      </c>
      <c r="S49" s="30" t="s">
        <v>52</v>
      </c>
      <c r="T49" s="36">
        <v>1</v>
      </c>
      <c r="U49" s="36">
        <v>6</v>
      </c>
      <c r="V49" s="36">
        <v>4</v>
      </c>
      <c r="W49" s="36">
        <v>3</v>
      </c>
      <c r="X49" s="36">
        <v>7</v>
      </c>
      <c r="Y49" s="31">
        <v>4.2</v>
      </c>
      <c r="Z49" s="32">
        <v>48</v>
      </c>
      <c r="AB49" s="30" t="s">
        <v>52</v>
      </c>
      <c r="AC49" s="36">
        <v>7</v>
      </c>
      <c r="AD49" s="36">
        <v>2</v>
      </c>
      <c r="AE49" s="36">
        <v>7</v>
      </c>
      <c r="AF49" s="36">
        <v>5</v>
      </c>
      <c r="AG49" s="36">
        <v>6</v>
      </c>
      <c r="AH49" s="31">
        <v>5.4</v>
      </c>
      <c r="AI49" s="32">
        <v>64</v>
      </c>
      <c r="AK49" s="30" t="s">
        <v>52</v>
      </c>
      <c r="AL49" s="36">
        <v>7</v>
      </c>
      <c r="AM49" s="36">
        <v>2</v>
      </c>
      <c r="AN49" s="36">
        <v>8</v>
      </c>
      <c r="AO49" s="36">
        <v>5</v>
      </c>
      <c r="AP49" s="36">
        <v>6</v>
      </c>
      <c r="AQ49" s="31">
        <v>5.6</v>
      </c>
      <c r="AR49" s="32">
        <v>66</v>
      </c>
    </row>
    <row r="50" spans="1:44" x14ac:dyDescent="0.25">
      <c r="A50" s="30" t="s">
        <v>53</v>
      </c>
      <c r="B50" s="36">
        <v>31</v>
      </c>
      <c r="C50" s="36">
        <v>30</v>
      </c>
      <c r="D50" s="36">
        <v>36</v>
      </c>
      <c r="E50" s="36">
        <v>31</v>
      </c>
      <c r="F50" s="36">
        <v>30</v>
      </c>
      <c r="G50" s="31">
        <v>31.6</v>
      </c>
      <c r="H50" s="32">
        <v>69</v>
      </c>
      <c r="J50" s="30" t="s">
        <v>53</v>
      </c>
      <c r="K50" s="36">
        <v>5</v>
      </c>
      <c r="L50" s="36">
        <v>3</v>
      </c>
      <c r="M50" s="36">
        <v>4</v>
      </c>
      <c r="N50" s="36">
        <v>3</v>
      </c>
      <c r="O50" s="36">
        <v>2</v>
      </c>
      <c r="P50" s="31">
        <v>3.4</v>
      </c>
      <c r="Q50" s="32">
        <v>55</v>
      </c>
      <c r="S50" s="30" t="s">
        <v>53</v>
      </c>
      <c r="T50" s="36">
        <v>6</v>
      </c>
      <c r="U50" s="36">
        <v>4</v>
      </c>
      <c r="V50" s="36">
        <v>4</v>
      </c>
      <c r="W50" s="36">
        <v>3</v>
      </c>
      <c r="X50" s="36">
        <v>2</v>
      </c>
      <c r="Y50" s="31">
        <v>3.8</v>
      </c>
      <c r="Z50" s="32">
        <v>53</v>
      </c>
      <c r="AB50" s="30" t="s">
        <v>53</v>
      </c>
      <c r="AC50" s="36">
        <v>2</v>
      </c>
      <c r="AD50" s="36">
        <v>2</v>
      </c>
      <c r="AE50" s="36">
        <v>3</v>
      </c>
      <c r="AF50" s="36">
        <v>6</v>
      </c>
      <c r="AG50" s="36">
        <v>3</v>
      </c>
      <c r="AH50" s="31">
        <v>3.2</v>
      </c>
      <c r="AI50" s="32">
        <v>74</v>
      </c>
      <c r="AK50" s="30" t="s">
        <v>53</v>
      </c>
      <c r="AL50" s="36">
        <v>2</v>
      </c>
      <c r="AM50" s="36">
        <v>3</v>
      </c>
      <c r="AN50" s="36">
        <v>3</v>
      </c>
      <c r="AO50" s="36">
        <v>8</v>
      </c>
      <c r="AP50" s="36">
        <v>4</v>
      </c>
      <c r="AQ50" s="31">
        <v>4</v>
      </c>
      <c r="AR50" s="32">
        <v>73</v>
      </c>
    </row>
    <row r="51" spans="1:44" x14ac:dyDescent="0.25">
      <c r="A51" s="30" t="s">
        <v>54</v>
      </c>
      <c r="B51" s="36">
        <v>46</v>
      </c>
      <c r="C51" s="36">
        <v>46</v>
      </c>
      <c r="D51" s="36">
        <v>61</v>
      </c>
      <c r="E51" s="36">
        <v>64</v>
      </c>
      <c r="F51" s="36">
        <v>61</v>
      </c>
      <c r="G51" s="31">
        <v>55.6</v>
      </c>
      <c r="H51" s="32">
        <v>53</v>
      </c>
      <c r="J51" s="30" t="s">
        <v>54</v>
      </c>
      <c r="K51" s="36">
        <v>7</v>
      </c>
      <c r="L51" s="36">
        <v>4</v>
      </c>
      <c r="M51" s="36">
        <v>3</v>
      </c>
      <c r="N51" s="36">
        <v>5</v>
      </c>
      <c r="O51" s="36">
        <v>6</v>
      </c>
      <c r="P51" s="31">
        <v>5</v>
      </c>
      <c r="Q51" s="32">
        <v>35</v>
      </c>
      <c r="S51" s="30" t="s">
        <v>54</v>
      </c>
      <c r="T51" s="36">
        <v>8</v>
      </c>
      <c r="U51" s="36">
        <v>4</v>
      </c>
      <c r="V51" s="36">
        <v>4</v>
      </c>
      <c r="W51" s="36">
        <v>5</v>
      </c>
      <c r="X51" s="36">
        <v>6</v>
      </c>
      <c r="Y51" s="31">
        <v>5.4</v>
      </c>
      <c r="Z51" s="32">
        <v>36</v>
      </c>
      <c r="AB51" s="30" t="s">
        <v>54</v>
      </c>
      <c r="AC51" s="36">
        <v>15</v>
      </c>
      <c r="AD51" s="36">
        <v>10</v>
      </c>
      <c r="AE51" s="36">
        <v>3</v>
      </c>
      <c r="AF51" s="36">
        <v>6</v>
      </c>
      <c r="AG51" s="36">
        <v>2</v>
      </c>
      <c r="AH51" s="31">
        <v>7.2</v>
      </c>
      <c r="AI51" s="32">
        <v>50</v>
      </c>
      <c r="AK51" s="30" t="s">
        <v>54</v>
      </c>
      <c r="AL51" s="36">
        <v>18</v>
      </c>
      <c r="AM51" s="36">
        <v>12</v>
      </c>
      <c r="AN51" s="36">
        <v>3</v>
      </c>
      <c r="AO51" s="36">
        <v>8</v>
      </c>
      <c r="AP51" s="36">
        <v>3</v>
      </c>
      <c r="AQ51" s="31">
        <v>8.8000000000000007</v>
      </c>
      <c r="AR51" s="32">
        <v>43</v>
      </c>
    </row>
    <row r="52" spans="1:44" x14ac:dyDescent="0.25">
      <c r="A52" s="30" t="s">
        <v>55</v>
      </c>
      <c r="B52" s="36">
        <v>4</v>
      </c>
      <c r="C52" s="36">
        <v>8</v>
      </c>
      <c r="D52" s="36">
        <v>6</v>
      </c>
      <c r="E52" s="36">
        <v>3</v>
      </c>
      <c r="F52" s="36">
        <v>7</v>
      </c>
      <c r="G52" s="31">
        <v>5.6</v>
      </c>
      <c r="H52" s="32">
        <v>99</v>
      </c>
      <c r="J52" s="30" t="s">
        <v>55</v>
      </c>
      <c r="K52" s="36">
        <v>1</v>
      </c>
      <c r="L52" s="36">
        <v>0</v>
      </c>
      <c r="M52" s="36">
        <v>0</v>
      </c>
      <c r="N52" s="36">
        <v>0</v>
      </c>
      <c r="O52" s="36">
        <v>0</v>
      </c>
      <c r="P52" s="31">
        <v>0.2</v>
      </c>
      <c r="Q52" s="32">
        <v>97</v>
      </c>
      <c r="S52" s="30" t="s">
        <v>55</v>
      </c>
      <c r="T52" s="36">
        <v>1</v>
      </c>
      <c r="U52" s="36">
        <v>0</v>
      </c>
      <c r="V52" s="36">
        <v>0</v>
      </c>
      <c r="W52" s="36">
        <v>0</v>
      </c>
      <c r="X52" s="36">
        <v>0</v>
      </c>
      <c r="Y52" s="31">
        <v>0.2</v>
      </c>
      <c r="Z52" s="32">
        <v>97</v>
      </c>
      <c r="AB52" s="30" t="s">
        <v>55</v>
      </c>
      <c r="AC52" s="36">
        <v>0</v>
      </c>
      <c r="AD52" s="36">
        <v>1</v>
      </c>
      <c r="AE52" s="36">
        <v>0</v>
      </c>
      <c r="AF52" s="36">
        <v>0</v>
      </c>
      <c r="AG52" s="36">
        <v>1</v>
      </c>
      <c r="AH52" s="31">
        <v>0.4</v>
      </c>
      <c r="AI52" s="32">
        <v>99</v>
      </c>
      <c r="AK52" s="30" t="s">
        <v>55</v>
      </c>
      <c r="AL52" s="36">
        <v>0</v>
      </c>
      <c r="AM52" s="36">
        <v>1</v>
      </c>
      <c r="AN52" s="36">
        <v>0</v>
      </c>
      <c r="AO52" s="36">
        <v>0</v>
      </c>
      <c r="AP52" s="36">
        <v>1</v>
      </c>
      <c r="AQ52" s="31">
        <v>0.4</v>
      </c>
      <c r="AR52" s="32">
        <v>99</v>
      </c>
    </row>
    <row r="53" spans="1:44" x14ac:dyDescent="0.25">
      <c r="A53" s="30" t="s">
        <v>56</v>
      </c>
      <c r="B53" s="36">
        <v>83</v>
      </c>
      <c r="C53" s="36">
        <v>138</v>
      </c>
      <c r="D53" s="36">
        <v>115</v>
      </c>
      <c r="E53" s="36">
        <v>124</v>
      </c>
      <c r="F53" s="36">
        <v>137</v>
      </c>
      <c r="G53" s="31">
        <v>119.4</v>
      </c>
      <c r="H53" s="32">
        <v>27</v>
      </c>
      <c r="J53" s="30" t="s">
        <v>56</v>
      </c>
      <c r="K53" s="36">
        <v>7</v>
      </c>
      <c r="L53" s="36">
        <v>5</v>
      </c>
      <c r="M53" s="36">
        <v>7</v>
      </c>
      <c r="N53" s="36">
        <v>5</v>
      </c>
      <c r="O53" s="36">
        <v>5</v>
      </c>
      <c r="P53" s="31">
        <v>5.8</v>
      </c>
      <c r="Q53" s="32">
        <v>31</v>
      </c>
      <c r="S53" s="30" t="s">
        <v>56</v>
      </c>
      <c r="T53" s="36">
        <v>8</v>
      </c>
      <c r="U53" s="36">
        <v>5</v>
      </c>
      <c r="V53" s="36">
        <v>8</v>
      </c>
      <c r="W53" s="36">
        <v>5</v>
      </c>
      <c r="X53" s="36">
        <v>5</v>
      </c>
      <c r="Y53" s="31">
        <v>6.2</v>
      </c>
      <c r="Z53" s="32">
        <v>28</v>
      </c>
      <c r="AB53" s="30" t="s">
        <v>56</v>
      </c>
      <c r="AC53" s="36">
        <v>9</v>
      </c>
      <c r="AD53" s="36">
        <v>17</v>
      </c>
      <c r="AE53" s="36">
        <v>11</v>
      </c>
      <c r="AF53" s="36">
        <v>19</v>
      </c>
      <c r="AG53" s="36">
        <v>17</v>
      </c>
      <c r="AH53" s="31">
        <v>14.6</v>
      </c>
      <c r="AI53" s="32">
        <v>21</v>
      </c>
      <c r="AK53" s="30" t="s">
        <v>56</v>
      </c>
      <c r="AL53" s="36">
        <v>9</v>
      </c>
      <c r="AM53" s="36">
        <v>17</v>
      </c>
      <c r="AN53" s="36">
        <v>13</v>
      </c>
      <c r="AO53" s="36">
        <v>20</v>
      </c>
      <c r="AP53" s="36">
        <v>18</v>
      </c>
      <c r="AQ53" s="31">
        <v>15.4</v>
      </c>
      <c r="AR53" s="32">
        <v>25</v>
      </c>
    </row>
    <row r="54" spans="1:44" x14ac:dyDescent="0.25">
      <c r="A54" s="30" t="s">
        <v>57</v>
      </c>
      <c r="B54" s="36">
        <v>58</v>
      </c>
      <c r="C54" s="36">
        <v>54</v>
      </c>
      <c r="D54" s="36">
        <v>49</v>
      </c>
      <c r="E54" s="36">
        <v>69</v>
      </c>
      <c r="F54" s="36">
        <v>66</v>
      </c>
      <c r="G54" s="31">
        <v>59.2</v>
      </c>
      <c r="H54" s="32">
        <v>49</v>
      </c>
      <c r="J54" s="30" t="s">
        <v>57</v>
      </c>
      <c r="K54" s="36">
        <v>3</v>
      </c>
      <c r="L54" s="36">
        <v>2</v>
      </c>
      <c r="M54" s="36">
        <v>3</v>
      </c>
      <c r="N54" s="36">
        <v>1</v>
      </c>
      <c r="O54" s="36">
        <v>2</v>
      </c>
      <c r="P54" s="31">
        <v>2.2000000000000002</v>
      </c>
      <c r="Q54" s="32">
        <v>68</v>
      </c>
      <c r="S54" s="30" t="s">
        <v>57</v>
      </c>
      <c r="T54" s="36">
        <v>3</v>
      </c>
      <c r="U54" s="36">
        <v>2</v>
      </c>
      <c r="V54" s="36">
        <v>3</v>
      </c>
      <c r="W54" s="36">
        <v>1</v>
      </c>
      <c r="X54" s="36">
        <v>2</v>
      </c>
      <c r="Y54" s="31">
        <v>2.2000000000000002</v>
      </c>
      <c r="Z54" s="32">
        <v>69</v>
      </c>
      <c r="AB54" s="30" t="s">
        <v>57</v>
      </c>
      <c r="AC54" s="36">
        <v>7</v>
      </c>
      <c r="AD54" s="36">
        <v>10</v>
      </c>
      <c r="AE54" s="36">
        <v>7</v>
      </c>
      <c r="AF54" s="36">
        <v>8</v>
      </c>
      <c r="AG54" s="36">
        <v>8</v>
      </c>
      <c r="AH54" s="31">
        <v>8</v>
      </c>
      <c r="AI54" s="32">
        <v>41</v>
      </c>
      <c r="AK54" s="30" t="s">
        <v>57</v>
      </c>
      <c r="AL54" s="36">
        <v>8</v>
      </c>
      <c r="AM54" s="36">
        <v>12</v>
      </c>
      <c r="AN54" s="36">
        <v>7</v>
      </c>
      <c r="AO54" s="36">
        <v>8</v>
      </c>
      <c r="AP54" s="36">
        <v>8</v>
      </c>
      <c r="AQ54" s="31">
        <v>8.6</v>
      </c>
      <c r="AR54" s="32">
        <v>45</v>
      </c>
    </row>
    <row r="55" spans="1:44" x14ac:dyDescent="0.25">
      <c r="A55" s="30" t="s">
        <v>58</v>
      </c>
      <c r="B55" s="36">
        <v>170</v>
      </c>
      <c r="C55" s="36">
        <v>242</v>
      </c>
      <c r="D55" s="36">
        <v>247</v>
      </c>
      <c r="E55" s="36">
        <v>240</v>
      </c>
      <c r="F55" s="36">
        <v>233</v>
      </c>
      <c r="G55" s="31">
        <v>226.4</v>
      </c>
      <c r="H55" s="32">
        <v>8</v>
      </c>
      <c r="J55" s="30" t="s">
        <v>58</v>
      </c>
      <c r="K55" s="36">
        <v>10</v>
      </c>
      <c r="L55" s="36">
        <v>9</v>
      </c>
      <c r="M55" s="36">
        <v>12</v>
      </c>
      <c r="N55" s="36">
        <v>6</v>
      </c>
      <c r="O55" s="36">
        <v>10</v>
      </c>
      <c r="P55" s="31">
        <v>9.4</v>
      </c>
      <c r="Q55" s="32">
        <v>7</v>
      </c>
      <c r="S55" s="30" t="s">
        <v>58</v>
      </c>
      <c r="T55" s="36">
        <v>10</v>
      </c>
      <c r="U55" s="36">
        <v>10</v>
      </c>
      <c r="V55" s="36">
        <v>12</v>
      </c>
      <c r="W55" s="36">
        <v>7</v>
      </c>
      <c r="X55" s="36">
        <v>15</v>
      </c>
      <c r="Y55" s="31">
        <v>10.8</v>
      </c>
      <c r="Z55" s="32">
        <v>7</v>
      </c>
      <c r="AB55" s="30" t="s">
        <v>58</v>
      </c>
      <c r="AC55" s="36">
        <v>23</v>
      </c>
      <c r="AD55" s="36">
        <v>25</v>
      </c>
      <c r="AE55" s="36">
        <v>26</v>
      </c>
      <c r="AF55" s="36">
        <v>25</v>
      </c>
      <c r="AG55" s="36">
        <v>21</v>
      </c>
      <c r="AH55" s="31">
        <v>24</v>
      </c>
      <c r="AI55" s="32">
        <v>7</v>
      </c>
      <c r="AK55" s="30" t="s">
        <v>58</v>
      </c>
      <c r="AL55" s="36">
        <v>25</v>
      </c>
      <c r="AM55" s="36">
        <v>26</v>
      </c>
      <c r="AN55" s="36">
        <v>29</v>
      </c>
      <c r="AO55" s="36">
        <v>33</v>
      </c>
      <c r="AP55" s="36">
        <v>28</v>
      </c>
      <c r="AQ55" s="31">
        <v>28.2</v>
      </c>
      <c r="AR55" s="32">
        <v>6</v>
      </c>
    </row>
    <row r="56" spans="1:44" x14ac:dyDescent="0.25">
      <c r="A56" s="30" t="s">
        <v>59</v>
      </c>
      <c r="B56" s="36">
        <v>10</v>
      </c>
      <c r="C56" s="36">
        <v>12</v>
      </c>
      <c r="D56" s="36">
        <v>16</v>
      </c>
      <c r="E56" s="36">
        <v>8</v>
      </c>
      <c r="F56" s="36">
        <v>19</v>
      </c>
      <c r="G56" s="31">
        <v>13</v>
      </c>
      <c r="H56" s="32">
        <v>90</v>
      </c>
      <c r="J56" s="30" t="s">
        <v>59</v>
      </c>
      <c r="K56" s="36">
        <v>1</v>
      </c>
      <c r="L56" s="36">
        <v>0</v>
      </c>
      <c r="M56" s="36">
        <v>2</v>
      </c>
      <c r="N56" s="36">
        <v>0</v>
      </c>
      <c r="O56" s="36">
        <v>0</v>
      </c>
      <c r="P56" s="31">
        <v>0.6</v>
      </c>
      <c r="Q56" s="32">
        <v>86</v>
      </c>
      <c r="S56" s="30" t="s">
        <v>59</v>
      </c>
      <c r="T56" s="36">
        <v>1</v>
      </c>
      <c r="U56" s="36">
        <v>0</v>
      </c>
      <c r="V56" s="36">
        <v>2</v>
      </c>
      <c r="W56" s="36">
        <v>0</v>
      </c>
      <c r="X56" s="36">
        <v>0</v>
      </c>
      <c r="Y56" s="31">
        <v>0.6</v>
      </c>
      <c r="Z56" s="32">
        <v>86</v>
      </c>
      <c r="AB56" s="30" t="s">
        <v>59</v>
      </c>
      <c r="AC56" s="36">
        <v>0</v>
      </c>
      <c r="AD56" s="36">
        <v>1</v>
      </c>
      <c r="AE56" s="36">
        <v>4</v>
      </c>
      <c r="AF56" s="36">
        <v>1</v>
      </c>
      <c r="AG56" s="36">
        <v>3</v>
      </c>
      <c r="AH56" s="31">
        <v>1.8</v>
      </c>
      <c r="AI56" s="32">
        <v>87</v>
      </c>
      <c r="AK56" s="30" t="s">
        <v>59</v>
      </c>
      <c r="AL56" s="36">
        <v>0</v>
      </c>
      <c r="AM56" s="36">
        <v>1</v>
      </c>
      <c r="AN56" s="36">
        <v>4</v>
      </c>
      <c r="AO56" s="36">
        <v>1</v>
      </c>
      <c r="AP56" s="36">
        <v>3</v>
      </c>
      <c r="AQ56" s="31">
        <v>1.8</v>
      </c>
      <c r="AR56" s="32">
        <v>89</v>
      </c>
    </row>
    <row r="57" spans="1:44" x14ac:dyDescent="0.25">
      <c r="A57" s="30" t="s">
        <v>60</v>
      </c>
      <c r="B57" s="36">
        <v>67</v>
      </c>
      <c r="C57" s="36">
        <v>68</v>
      </c>
      <c r="D57" s="36">
        <v>60</v>
      </c>
      <c r="E57" s="36">
        <v>64</v>
      </c>
      <c r="F57" s="36">
        <v>63</v>
      </c>
      <c r="G57" s="31">
        <v>64.400000000000006</v>
      </c>
      <c r="H57" s="32">
        <v>45</v>
      </c>
      <c r="J57" s="30" t="s">
        <v>60</v>
      </c>
      <c r="K57" s="36">
        <v>4</v>
      </c>
      <c r="L57" s="36">
        <v>5</v>
      </c>
      <c r="M57" s="36">
        <v>4</v>
      </c>
      <c r="N57" s="36">
        <v>7</v>
      </c>
      <c r="O57" s="36">
        <v>1</v>
      </c>
      <c r="P57" s="31">
        <v>4.2</v>
      </c>
      <c r="Q57" s="32">
        <v>46</v>
      </c>
      <c r="S57" s="30" t="s">
        <v>60</v>
      </c>
      <c r="T57" s="36">
        <v>4</v>
      </c>
      <c r="U57" s="36">
        <v>5</v>
      </c>
      <c r="V57" s="36">
        <v>4</v>
      </c>
      <c r="W57" s="36">
        <v>7</v>
      </c>
      <c r="X57" s="36">
        <v>1</v>
      </c>
      <c r="Y57" s="31">
        <v>4.2</v>
      </c>
      <c r="Z57" s="32">
        <v>48</v>
      </c>
      <c r="AB57" s="30" t="s">
        <v>60</v>
      </c>
      <c r="AC57" s="36">
        <v>10</v>
      </c>
      <c r="AD57" s="36">
        <v>11</v>
      </c>
      <c r="AE57" s="36">
        <v>6</v>
      </c>
      <c r="AF57" s="36">
        <v>10</v>
      </c>
      <c r="AG57" s="36">
        <v>5</v>
      </c>
      <c r="AH57" s="31">
        <v>8.4</v>
      </c>
      <c r="AI57" s="32">
        <v>38</v>
      </c>
      <c r="AK57" s="30" t="s">
        <v>60</v>
      </c>
      <c r="AL57" s="36">
        <v>11</v>
      </c>
      <c r="AM57" s="36">
        <v>13</v>
      </c>
      <c r="AN57" s="36">
        <v>6</v>
      </c>
      <c r="AO57" s="36">
        <v>10</v>
      </c>
      <c r="AP57" s="36">
        <v>5</v>
      </c>
      <c r="AQ57" s="31">
        <v>9</v>
      </c>
      <c r="AR57" s="32">
        <v>41</v>
      </c>
    </row>
    <row r="58" spans="1:44" x14ac:dyDescent="0.25">
      <c r="A58" s="30" t="s">
        <v>61</v>
      </c>
      <c r="B58" s="36">
        <v>83</v>
      </c>
      <c r="C58" s="36">
        <v>83</v>
      </c>
      <c r="D58" s="36">
        <v>71</v>
      </c>
      <c r="E58" s="36">
        <v>102</v>
      </c>
      <c r="F58" s="36">
        <v>78</v>
      </c>
      <c r="G58" s="31">
        <v>83.4</v>
      </c>
      <c r="H58" s="32">
        <v>33</v>
      </c>
      <c r="J58" s="30" t="s">
        <v>61</v>
      </c>
      <c r="K58" s="36">
        <v>2</v>
      </c>
      <c r="L58" s="36">
        <v>4</v>
      </c>
      <c r="M58" s="36">
        <v>1</v>
      </c>
      <c r="N58" s="36">
        <v>8</v>
      </c>
      <c r="O58" s="36">
        <v>5</v>
      </c>
      <c r="P58" s="31">
        <v>4</v>
      </c>
      <c r="Q58" s="32">
        <v>48</v>
      </c>
      <c r="S58" s="30" t="s">
        <v>61</v>
      </c>
      <c r="T58" s="36">
        <v>4</v>
      </c>
      <c r="U58" s="36">
        <v>4</v>
      </c>
      <c r="V58" s="36">
        <v>1</v>
      </c>
      <c r="W58" s="36">
        <v>8</v>
      </c>
      <c r="X58" s="36">
        <v>5</v>
      </c>
      <c r="Y58" s="31">
        <v>4.4000000000000004</v>
      </c>
      <c r="Z58" s="32">
        <v>46</v>
      </c>
      <c r="AB58" s="30" t="s">
        <v>61</v>
      </c>
      <c r="AC58" s="36">
        <v>5</v>
      </c>
      <c r="AD58" s="36">
        <v>7</v>
      </c>
      <c r="AE58" s="36">
        <v>7</v>
      </c>
      <c r="AF58" s="36">
        <v>7</v>
      </c>
      <c r="AG58" s="36">
        <v>7</v>
      </c>
      <c r="AH58" s="31">
        <v>6.6</v>
      </c>
      <c r="AI58" s="32">
        <v>53</v>
      </c>
      <c r="AK58" s="30" t="s">
        <v>61</v>
      </c>
      <c r="AL58" s="36">
        <v>9</v>
      </c>
      <c r="AM58" s="36">
        <v>7</v>
      </c>
      <c r="AN58" s="36">
        <v>7</v>
      </c>
      <c r="AO58" s="36">
        <v>11</v>
      </c>
      <c r="AP58" s="36">
        <v>8</v>
      </c>
      <c r="AQ58" s="31">
        <v>8.4</v>
      </c>
      <c r="AR58" s="32">
        <v>47</v>
      </c>
    </row>
    <row r="59" spans="1:44" x14ac:dyDescent="0.25">
      <c r="A59" s="30" t="s">
        <v>62</v>
      </c>
      <c r="B59" s="36">
        <v>37</v>
      </c>
      <c r="C59" s="36">
        <v>61</v>
      </c>
      <c r="D59" s="36">
        <v>57</v>
      </c>
      <c r="E59" s="36">
        <v>76</v>
      </c>
      <c r="F59" s="36">
        <v>96</v>
      </c>
      <c r="G59" s="31">
        <v>65.400000000000006</v>
      </c>
      <c r="H59" s="32">
        <v>44</v>
      </c>
      <c r="J59" s="30" t="s">
        <v>62</v>
      </c>
      <c r="K59" s="36">
        <v>1</v>
      </c>
      <c r="L59" s="36">
        <v>6</v>
      </c>
      <c r="M59" s="36">
        <v>4</v>
      </c>
      <c r="N59" s="36">
        <v>4</v>
      </c>
      <c r="O59" s="36">
        <v>5</v>
      </c>
      <c r="P59" s="31">
        <v>4</v>
      </c>
      <c r="Q59" s="32">
        <v>48</v>
      </c>
      <c r="S59" s="30" t="s">
        <v>62</v>
      </c>
      <c r="T59" s="36">
        <v>1</v>
      </c>
      <c r="U59" s="36">
        <v>6</v>
      </c>
      <c r="V59" s="36">
        <v>4</v>
      </c>
      <c r="W59" s="36">
        <v>4</v>
      </c>
      <c r="X59" s="36">
        <v>5</v>
      </c>
      <c r="Y59" s="31">
        <v>4</v>
      </c>
      <c r="Z59" s="32">
        <v>51</v>
      </c>
      <c r="AB59" s="30" t="s">
        <v>62</v>
      </c>
      <c r="AC59" s="36">
        <v>4</v>
      </c>
      <c r="AD59" s="36">
        <v>7</v>
      </c>
      <c r="AE59" s="36">
        <v>7</v>
      </c>
      <c r="AF59" s="36">
        <v>10</v>
      </c>
      <c r="AG59" s="36">
        <v>9</v>
      </c>
      <c r="AH59" s="31">
        <v>7.4</v>
      </c>
      <c r="AI59" s="32">
        <v>48</v>
      </c>
      <c r="AK59" s="30" t="s">
        <v>62</v>
      </c>
      <c r="AL59" s="36">
        <v>4</v>
      </c>
      <c r="AM59" s="36">
        <v>7</v>
      </c>
      <c r="AN59" s="36">
        <v>7</v>
      </c>
      <c r="AO59" s="36">
        <v>10</v>
      </c>
      <c r="AP59" s="36">
        <v>9</v>
      </c>
      <c r="AQ59" s="31">
        <v>7.4</v>
      </c>
      <c r="AR59" s="32">
        <v>53</v>
      </c>
    </row>
    <row r="60" spans="1:44" x14ac:dyDescent="0.25">
      <c r="A60" s="30" t="s">
        <v>63</v>
      </c>
      <c r="B60" s="36">
        <v>30</v>
      </c>
      <c r="C60" s="36">
        <v>47</v>
      </c>
      <c r="D60" s="36">
        <v>58</v>
      </c>
      <c r="E60" s="36">
        <v>45</v>
      </c>
      <c r="F60" s="36">
        <v>42</v>
      </c>
      <c r="G60" s="31">
        <v>44.4</v>
      </c>
      <c r="H60" s="32">
        <v>61</v>
      </c>
      <c r="J60" s="30" t="s">
        <v>63</v>
      </c>
      <c r="K60" s="36">
        <v>1</v>
      </c>
      <c r="L60" s="36">
        <v>1</v>
      </c>
      <c r="M60" s="36">
        <v>0</v>
      </c>
      <c r="N60" s="36">
        <v>2</v>
      </c>
      <c r="O60" s="36">
        <v>3</v>
      </c>
      <c r="P60" s="31">
        <v>1.4</v>
      </c>
      <c r="Q60" s="32">
        <v>74</v>
      </c>
      <c r="S60" s="30" t="s">
        <v>63</v>
      </c>
      <c r="T60" s="36">
        <v>1</v>
      </c>
      <c r="U60" s="36">
        <v>1</v>
      </c>
      <c r="V60" s="36">
        <v>0</v>
      </c>
      <c r="W60" s="36">
        <v>2</v>
      </c>
      <c r="X60" s="36">
        <v>3</v>
      </c>
      <c r="Y60" s="31">
        <v>1.4</v>
      </c>
      <c r="Z60" s="32">
        <v>75</v>
      </c>
      <c r="AB60" s="30" t="s">
        <v>63</v>
      </c>
      <c r="AC60" s="36">
        <v>3</v>
      </c>
      <c r="AD60" s="36">
        <v>10</v>
      </c>
      <c r="AE60" s="36">
        <v>13</v>
      </c>
      <c r="AF60" s="36">
        <v>5</v>
      </c>
      <c r="AG60" s="36">
        <v>2</v>
      </c>
      <c r="AH60" s="31">
        <v>6.6</v>
      </c>
      <c r="AI60" s="32">
        <v>53</v>
      </c>
      <c r="AK60" s="30" t="s">
        <v>63</v>
      </c>
      <c r="AL60" s="36">
        <v>5</v>
      </c>
      <c r="AM60" s="36">
        <v>10</v>
      </c>
      <c r="AN60" s="36">
        <v>14</v>
      </c>
      <c r="AO60" s="36">
        <v>5</v>
      </c>
      <c r="AP60" s="36">
        <v>2</v>
      </c>
      <c r="AQ60" s="31">
        <v>7.2</v>
      </c>
      <c r="AR60" s="32">
        <v>54</v>
      </c>
    </row>
    <row r="61" spans="1:44" x14ac:dyDescent="0.25">
      <c r="A61" s="30" t="s">
        <v>64</v>
      </c>
      <c r="B61" s="36">
        <v>17</v>
      </c>
      <c r="C61" s="36">
        <v>12</v>
      </c>
      <c r="D61" s="36">
        <v>13</v>
      </c>
      <c r="E61" s="36">
        <v>11</v>
      </c>
      <c r="F61" s="36">
        <v>28</v>
      </c>
      <c r="G61" s="31">
        <v>16.2</v>
      </c>
      <c r="H61" s="32">
        <v>84</v>
      </c>
      <c r="J61" s="30" t="s">
        <v>64</v>
      </c>
      <c r="K61" s="36">
        <v>2</v>
      </c>
      <c r="L61" s="36">
        <v>0</v>
      </c>
      <c r="M61" s="36">
        <v>1</v>
      </c>
      <c r="N61" s="36">
        <v>1</v>
      </c>
      <c r="O61" s="36">
        <v>2</v>
      </c>
      <c r="P61" s="31">
        <v>1.2</v>
      </c>
      <c r="Q61" s="32">
        <v>77</v>
      </c>
      <c r="S61" s="30" t="s">
        <v>64</v>
      </c>
      <c r="T61" s="36">
        <v>2</v>
      </c>
      <c r="U61" s="36">
        <v>0</v>
      </c>
      <c r="V61" s="36">
        <v>1</v>
      </c>
      <c r="W61" s="36">
        <v>1</v>
      </c>
      <c r="X61" s="36">
        <v>2</v>
      </c>
      <c r="Y61" s="31">
        <v>1.2</v>
      </c>
      <c r="Z61" s="32">
        <v>77</v>
      </c>
      <c r="AB61" s="30" t="s">
        <v>64</v>
      </c>
      <c r="AC61" s="36">
        <v>2</v>
      </c>
      <c r="AD61" s="36">
        <v>3</v>
      </c>
      <c r="AE61" s="36">
        <v>1</v>
      </c>
      <c r="AF61" s="36">
        <v>0</v>
      </c>
      <c r="AG61" s="36">
        <v>5</v>
      </c>
      <c r="AH61" s="31">
        <v>2.2000000000000002</v>
      </c>
      <c r="AI61" s="32">
        <v>85</v>
      </c>
      <c r="AK61" s="30" t="s">
        <v>64</v>
      </c>
      <c r="AL61" s="36">
        <v>4</v>
      </c>
      <c r="AM61" s="36">
        <v>4</v>
      </c>
      <c r="AN61" s="36">
        <v>2</v>
      </c>
      <c r="AO61" s="36">
        <v>0</v>
      </c>
      <c r="AP61" s="36">
        <v>7</v>
      </c>
      <c r="AQ61" s="31">
        <v>3.4</v>
      </c>
      <c r="AR61" s="32">
        <v>77</v>
      </c>
    </row>
    <row r="62" spans="1:44" x14ac:dyDescent="0.25">
      <c r="A62" s="30" t="s">
        <v>65</v>
      </c>
      <c r="B62" s="36">
        <v>30</v>
      </c>
      <c r="C62" s="36">
        <v>34</v>
      </c>
      <c r="D62" s="36">
        <v>31</v>
      </c>
      <c r="E62" s="36">
        <v>34</v>
      </c>
      <c r="F62" s="36">
        <v>28</v>
      </c>
      <c r="G62" s="31">
        <v>31.4</v>
      </c>
      <c r="H62" s="32">
        <v>70</v>
      </c>
      <c r="J62" s="30" t="s">
        <v>65</v>
      </c>
      <c r="K62" s="36">
        <v>1</v>
      </c>
      <c r="L62" s="36">
        <v>1</v>
      </c>
      <c r="M62" s="36">
        <v>3</v>
      </c>
      <c r="N62" s="36">
        <v>0</v>
      </c>
      <c r="O62" s="36">
        <v>2</v>
      </c>
      <c r="P62" s="31">
        <v>1.4</v>
      </c>
      <c r="Q62" s="32">
        <v>74</v>
      </c>
      <c r="S62" s="30" t="s">
        <v>65</v>
      </c>
      <c r="T62" s="36">
        <v>1</v>
      </c>
      <c r="U62" s="36">
        <v>1</v>
      </c>
      <c r="V62" s="36">
        <v>3</v>
      </c>
      <c r="W62" s="36">
        <v>0</v>
      </c>
      <c r="X62" s="36">
        <v>3</v>
      </c>
      <c r="Y62" s="31">
        <v>1.6</v>
      </c>
      <c r="Z62" s="32">
        <v>74</v>
      </c>
      <c r="AB62" s="30" t="s">
        <v>65</v>
      </c>
      <c r="AC62" s="36">
        <v>8</v>
      </c>
      <c r="AD62" s="36">
        <v>2</v>
      </c>
      <c r="AE62" s="36">
        <v>9</v>
      </c>
      <c r="AF62" s="36">
        <v>7</v>
      </c>
      <c r="AG62" s="36">
        <v>4</v>
      </c>
      <c r="AH62" s="31">
        <v>6</v>
      </c>
      <c r="AI62" s="32">
        <v>60</v>
      </c>
      <c r="AK62" s="30" t="s">
        <v>65</v>
      </c>
      <c r="AL62" s="36">
        <v>9</v>
      </c>
      <c r="AM62" s="36">
        <v>4</v>
      </c>
      <c r="AN62" s="36">
        <v>11</v>
      </c>
      <c r="AO62" s="36">
        <v>8</v>
      </c>
      <c r="AP62" s="36">
        <v>4</v>
      </c>
      <c r="AQ62" s="31">
        <v>7.2</v>
      </c>
      <c r="AR62" s="32">
        <v>54</v>
      </c>
    </row>
    <row r="63" spans="1:44" x14ac:dyDescent="0.25">
      <c r="A63" s="30" t="s">
        <v>66</v>
      </c>
      <c r="B63" s="36">
        <v>32</v>
      </c>
      <c r="C63" s="36">
        <v>37</v>
      </c>
      <c r="D63" s="36">
        <v>26</v>
      </c>
      <c r="E63" s="36">
        <v>29</v>
      </c>
      <c r="F63" s="36">
        <v>32</v>
      </c>
      <c r="G63" s="31">
        <v>31.2</v>
      </c>
      <c r="H63" s="32">
        <v>71</v>
      </c>
      <c r="J63" s="30" t="s">
        <v>66</v>
      </c>
      <c r="K63" s="36">
        <v>2</v>
      </c>
      <c r="L63" s="36">
        <v>2</v>
      </c>
      <c r="M63" s="36">
        <v>2</v>
      </c>
      <c r="N63" s="36">
        <v>1</v>
      </c>
      <c r="O63" s="36">
        <v>3</v>
      </c>
      <c r="P63" s="31">
        <v>2</v>
      </c>
      <c r="Q63" s="32">
        <v>70</v>
      </c>
      <c r="S63" s="30" t="s">
        <v>66</v>
      </c>
      <c r="T63" s="36">
        <v>2</v>
      </c>
      <c r="U63" s="36">
        <v>2</v>
      </c>
      <c r="V63" s="36">
        <v>2</v>
      </c>
      <c r="W63" s="36">
        <v>1</v>
      </c>
      <c r="X63" s="36">
        <v>3</v>
      </c>
      <c r="Y63" s="31">
        <v>2</v>
      </c>
      <c r="Z63" s="32">
        <v>70</v>
      </c>
      <c r="AB63" s="30" t="s">
        <v>66</v>
      </c>
      <c r="AC63" s="36">
        <v>6</v>
      </c>
      <c r="AD63" s="36">
        <v>10</v>
      </c>
      <c r="AE63" s="36">
        <v>5</v>
      </c>
      <c r="AF63" s="36">
        <v>4</v>
      </c>
      <c r="AG63" s="36">
        <v>4</v>
      </c>
      <c r="AH63" s="31">
        <v>5.8</v>
      </c>
      <c r="AI63" s="32">
        <v>62</v>
      </c>
      <c r="AK63" s="30" t="s">
        <v>66</v>
      </c>
      <c r="AL63" s="36">
        <v>6</v>
      </c>
      <c r="AM63" s="36">
        <v>11</v>
      </c>
      <c r="AN63" s="36">
        <v>5</v>
      </c>
      <c r="AO63" s="36">
        <v>5</v>
      </c>
      <c r="AP63" s="36">
        <v>8</v>
      </c>
      <c r="AQ63" s="31">
        <v>7</v>
      </c>
      <c r="AR63" s="32">
        <v>57</v>
      </c>
    </row>
    <row r="64" spans="1:44" x14ac:dyDescent="0.25">
      <c r="A64" s="30" t="s">
        <v>67</v>
      </c>
      <c r="B64" s="36">
        <v>660</v>
      </c>
      <c r="C64" s="36">
        <v>759</v>
      </c>
      <c r="D64" s="36">
        <v>746</v>
      </c>
      <c r="E64" s="36">
        <v>750</v>
      </c>
      <c r="F64" s="36">
        <v>850</v>
      </c>
      <c r="G64" s="31">
        <v>753</v>
      </c>
      <c r="H64" s="32">
        <v>2</v>
      </c>
      <c r="J64" s="30" t="s">
        <v>67</v>
      </c>
      <c r="K64" s="36">
        <v>32</v>
      </c>
      <c r="L64" s="36">
        <v>37</v>
      </c>
      <c r="M64" s="36">
        <v>37</v>
      </c>
      <c r="N64" s="36">
        <v>25</v>
      </c>
      <c r="O64" s="36">
        <v>31</v>
      </c>
      <c r="P64" s="31">
        <v>32.4</v>
      </c>
      <c r="Q64" s="32">
        <v>1</v>
      </c>
      <c r="S64" s="30" t="s">
        <v>67</v>
      </c>
      <c r="T64" s="36">
        <v>34</v>
      </c>
      <c r="U64" s="36">
        <v>40</v>
      </c>
      <c r="V64" s="36">
        <v>43</v>
      </c>
      <c r="W64" s="36">
        <v>26</v>
      </c>
      <c r="X64" s="36">
        <v>31</v>
      </c>
      <c r="Y64" s="31">
        <v>34.799999999999997</v>
      </c>
      <c r="Z64" s="32">
        <v>1</v>
      </c>
      <c r="AB64" s="30" t="s">
        <v>67</v>
      </c>
      <c r="AC64" s="36">
        <v>32</v>
      </c>
      <c r="AD64" s="36">
        <v>28</v>
      </c>
      <c r="AE64" s="36">
        <v>39</v>
      </c>
      <c r="AF64" s="36">
        <v>27</v>
      </c>
      <c r="AG64" s="36">
        <v>31</v>
      </c>
      <c r="AH64" s="31">
        <v>31.4</v>
      </c>
      <c r="AI64" s="32">
        <v>3</v>
      </c>
      <c r="AK64" s="30" t="s">
        <v>67</v>
      </c>
      <c r="AL64" s="36">
        <v>45</v>
      </c>
      <c r="AM64" s="36">
        <v>33</v>
      </c>
      <c r="AN64" s="36">
        <v>43</v>
      </c>
      <c r="AO64" s="36">
        <v>29</v>
      </c>
      <c r="AP64" s="36">
        <v>34</v>
      </c>
      <c r="AQ64" s="31">
        <v>36.799999999999997</v>
      </c>
      <c r="AR64" s="32">
        <v>3</v>
      </c>
    </row>
    <row r="65" spans="1:44" x14ac:dyDescent="0.25">
      <c r="A65" s="30" t="s">
        <v>68</v>
      </c>
      <c r="B65" s="36">
        <v>8</v>
      </c>
      <c r="C65" s="36">
        <v>13</v>
      </c>
      <c r="D65" s="36">
        <v>5</v>
      </c>
      <c r="E65" s="36">
        <v>15</v>
      </c>
      <c r="F65" s="36">
        <v>9</v>
      </c>
      <c r="G65" s="31">
        <v>10</v>
      </c>
      <c r="H65" s="32">
        <v>95</v>
      </c>
      <c r="J65" s="30" t="s">
        <v>68</v>
      </c>
      <c r="K65" s="36">
        <v>2</v>
      </c>
      <c r="L65" s="36">
        <v>0</v>
      </c>
      <c r="M65" s="36">
        <v>0</v>
      </c>
      <c r="N65" s="36">
        <v>0</v>
      </c>
      <c r="O65" s="36">
        <v>1</v>
      </c>
      <c r="P65" s="31">
        <v>0.6</v>
      </c>
      <c r="Q65" s="32">
        <v>86</v>
      </c>
      <c r="S65" s="30" t="s">
        <v>68</v>
      </c>
      <c r="T65" s="36">
        <v>2</v>
      </c>
      <c r="U65" s="36">
        <v>0</v>
      </c>
      <c r="V65" s="36">
        <v>0</v>
      </c>
      <c r="W65" s="36">
        <v>0</v>
      </c>
      <c r="X65" s="36">
        <v>1</v>
      </c>
      <c r="Y65" s="31">
        <v>0.6</v>
      </c>
      <c r="Z65" s="32">
        <v>86</v>
      </c>
      <c r="AB65" s="30" t="s">
        <v>68</v>
      </c>
      <c r="AC65" s="36">
        <v>0</v>
      </c>
      <c r="AD65" s="36">
        <v>1</v>
      </c>
      <c r="AE65" s="36">
        <v>2</v>
      </c>
      <c r="AF65" s="36">
        <v>1</v>
      </c>
      <c r="AG65" s="36">
        <v>0</v>
      </c>
      <c r="AH65" s="31">
        <v>0.8</v>
      </c>
      <c r="AI65" s="32">
        <v>96</v>
      </c>
      <c r="AK65" s="30" t="s">
        <v>68</v>
      </c>
      <c r="AL65" s="36">
        <v>0</v>
      </c>
      <c r="AM65" s="36">
        <v>1</v>
      </c>
      <c r="AN65" s="36">
        <v>2</v>
      </c>
      <c r="AO65" s="36">
        <v>1</v>
      </c>
      <c r="AP65" s="36">
        <v>0</v>
      </c>
      <c r="AQ65" s="31">
        <v>0.8</v>
      </c>
      <c r="AR65" s="32">
        <v>96</v>
      </c>
    </row>
    <row r="66" spans="1:44" x14ac:dyDescent="0.25">
      <c r="A66" s="30" t="s">
        <v>69</v>
      </c>
      <c r="B66" s="36">
        <v>46</v>
      </c>
      <c r="C66" s="36">
        <v>42</v>
      </c>
      <c r="D66" s="36">
        <v>30</v>
      </c>
      <c r="E66" s="36">
        <v>33</v>
      </c>
      <c r="F66" s="36">
        <v>34</v>
      </c>
      <c r="G66" s="31">
        <v>37</v>
      </c>
      <c r="H66" s="32">
        <v>65</v>
      </c>
      <c r="J66" s="30" t="s">
        <v>69</v>
      </c>
      <c r="K66" s="36">
        <v>7</v>
      </c>
      <c r="L66" s="36">
        <v>1</v>
      </c>
      <c r="M66" s="36">
        <v>2</v>
      </c>
      <c r="N66" s="36">
        <v>2</v>
      </c>
      <c r="O66" s="36">
        <v>2</v>
      </c>
      <c r="P66" s="31">
        <v>2.8</v>
      </c>
      <c r="Q66" s="32">
        <v>60</v>
      </c>
      <c r="S66" s="30" t="s">
        <v>69</v>
      </c>
      <c r="T66" s="36">
        <v>7</v>
      </c>
      <c r="U66" s="36">
        <v>1</v>
      </c>
      <c r="V66" s="36">
        <v>2</v>
      </c>
      <c r="W66" s="36">
        <v>3</v>
      </c>
      <c r="X66" s="36">
        <v>2</v>
      </c>
      <c r="Y66" s="31">
        <v>3</v>
      </c>
      <c r="Z66" s="32">
        <v>60</v>
      </c>
      <c r="AB66" s="30" t="s">
        <v>69</v>
      </c>
      <c r="AC66" s="36">
        <v>9</v>
      </c>
      <c r="AD66" s="36">
        <v>8</v>
      </c>
      <c r="AE66" s="36">
        <v>4</v>
      </c>
      <c r="AF66" s="36">
        <v>13</v>
      </c>
      <c r="AG66" s="36">
        <v>5</v>
      </c>
      <c r="AH66" s="31">
        <v>7.8</v>
      </c>
      <c r="AI66" s="32">
        <v>44</v>
      </c>
      <c r="AK66" s="30" t="s">
        <v>69</v>
      </c>
      <c r="AL66" s="36">
        <v>11</v>
      </c>
      <c r="AM66" s="36">
        <v>8</v>
      </c>
      <c r="AN66" s="36">
        <v>4</v>
      </c>
      <c r="AO66" s="36">
        <v>14</v>
      </c>
      <c r="AP66" s="36">
        <v>5</v>
      </c>
      <c r="AQ66" s="31">
        <v>8.4</v>
      </c>
      <c r="AR66" s="32">
        <v>47</v>
      </c>
    </row>
    <row r="67" spans="1:44" x14ac:dyDescent="0.25">
      <c r="A67" s="30" t="s">
        <v>70</v>
      </c>
      <c r="B67" s="36">
        <v>65</v>
      </c>
      <c r="C67" s="36">
        <v>61</v>
      </c>
      <c r="D67" s="36">
        <v>67</v>
      </c>
      <c r="E67" s="36">
        <v>70</v>
      </c>
      <c r="F67" s="36">
        <v>94</v>
      </c>
      <c r="G67" s="31">
        <v>71.400000000000006</v>
      </c>
      <c r="H67" s="32">
        <v>42</v>
      </c>
      <c r="J67" s="30" t="s">
        <v>70</v>
      </c>
      <c r="K67" s="36">
        <v>6</v>
      </c>
      <c r="L67" s="36">
        <v>5</v>
      </c>
      <c r="M67" s="36">
        <v>5</v>
      </c>
      <c r="N67" s="36">
        <v>7</v>
      </c>
      <c r="O67" s="36">
        <v>7</v>
      </c>
      <c r="P67" s="31">
        <v>6</v>
      </c>
      <c r="Q67" s="32">
        <v>28</v>
      </c>
      <c r="S67" s="30" t="s">
        <v>70</v>
      </c>
      <c r="T67" s="36">
        <v>6</v>
      </c>
      <c r="U67" s="36">
        <v>5</v>
      </c>
      <c r="V67" s="36">
        <v>5</v>
      </c>
      <c r="W67" s="36">
        <v>8</v>
      </c>
      <c r="X67" s="36">
        <v>7</v>
      </c>
      <c r="Y67" s="31">
        <v>6.2</v>
      </c>
      <c r="Z67" s="32">
        <v>28</v>
      </c>
      <c r="AB67" s="30" t="s">
        <v>70</v>
      </c>
      <c r="AC67" s="36">
        <v>11</v>
      </c>
      <c r="AD67" s="36">
        <v>6</v>
      </c>
      <c r="AE67" s="36">
        <v>7</v>
      </c>
      <c r="AF67" s="36">
        <v>7</v>
      </c>
      <c r="AG67" s="36">
        <v>6</v>
      </c>
      <c r="AH67" s="31">
        <v>7.4</v>
      </c>
      <c r="AI67" s="32">
        <v>48</v>
      </c>
      <c r="AK67" s="30" t="s">
        <v>70</v>
      </c>
      <c r="AL67" s="36">
        <v>11</v>
      </c>
      <c r="AM67" s="36">
        <v>6</v>
      </c>
      <c r="AN67" s="36">
        <v>8</v>
      </c>
      <c r="AO67" s="36">
        <v>7</v>
      </c>
      <c r="AP67" s="36">
        <v>6</v>
      </c>
      <c r="AQ67" s="31">
        <v>7.6</v>
      </c>
      <c r="AR67" s="32">
        <v>52</v>
      </c>
    </row>
    <row r="68" spans="1:44" x14ac:dyDescent="0.25">
      <c r="A68" s="30" t="s">
        <v>71</v>
      </c>
      <c r="B68" s="36">
        <v>119</v>
      </c>
      <c r="C68" s="36">
        <v>143</v>
      </c>
      <c r="D68" s="36">
        <v>128</v>
      </c>
      <c r="E68" s="36">
        <v>140</v>
      </c>
      <c r="F68" s="36">
        <v>135</v>
      </c>
      <c r="G68" s="31">
        <v>133</v>
      </c>
      <c r="H68" s="32">
        <v>20</v>
      </c>
      <c r="J68" s="30" t="s">
        <v>71</v>
      </c>
      <c r="K68" s="36">
        <v>11</v>
      </c>
      <c r="L68" s="36">
        <v>4</v>
      </c>
      <c r="M68" s="36">
        <v>7</v>
      </c>
      <c r="N68" s="36">
        <v>9</v>
      </c>
      <c r="O68" s="36">
        <v>5</v>
      </c>
      <c r="P68" s="31">
        <v>7.2</v>
      </c>
      <c r="Q68" s="32">
        <v>19</v>
      </c>
      <c r="S68" s="30" t="s">
        <v>71</v>
      </c>
      <c r="T68" s="36">
        <v>11</v>
      </c>
      <c r="U68" s="36">
        <v>5</v>
      </c>
      <c r="V68" s="36">
        <v>7</v>
      </c>
      <c r="W68" s="36">
        <v>9</v>
      </c>
      <c r="X68" s="36">
        <v>5</v>
      </c>
      <c r="Y68" s="31">
        <v>7.4</v>
      </c>
      <c r="Z68" s="32">
        <v>20</v>
      </c>
      <c r="AB68" s="30" t="s">
        <v>71</v>
      </c>
      <c r="AC68" s="36">
        <v>13</v>
      </c>
      <c r="AD68" s="36">
        <v>25</v>
      </c>
      <c r="AE68" s="36">
        <v>25</v>
      </c>
      <c r="AF68" s="36">
        <v>15</v>
      </c>
      <c r="AG68" s="36">
        <v>13</v>
      </c>
      <c r="AH68" s="31">
        <v>18.2</v>
      </c>
      <c r="AI68" s="32">
        <v>14</v>
      </c>
      <c r="AK68" s="30" t="s">
        <v>71</v>
      </c>
      <c r="AL68" s="36">
        <v>14</v>
      </c>
      <c r="AM68" s="36">
        <v>27</v>
      </c>
      <c r="AN68" s="36">
        <v>36</v>
      </c>
      <c r="AO68" s="36">
        <v>16</v>
      </c>
      <c r="AP68" s="36">
        <v>14</v>
      </c>
      <c r="AQ68" s="31">
        <v>21.4</v>
      </c>
      <c r="AR68" s="32">
        <v>10</v>
      </c>
    </row>
    <row r="69" spans="1:44" x14ac:dyDescent="0.25">
      <c r="A69" s="30" t="s">
        <v>72</v>
      </c>
      <c r="B69" s="36">
        <v>138</v>
      </c>
      <c r="C69" s="36">
        <v>142</v>
      </c>
      <c r="D69" s="36">
        <v>165</v>
      </c>
      <c r="E69" s="36">
        <v>190</v>
      </c>
      <c r="F69" s="36">
        <v>140</v>
      </c>
      <c r="G69" s="31">
        <v>155</v>
      </c>
      <c r="H69" s="32">
        <v>15</v>
      </c>
      <c r="J69" s="30" t="s">
        <v>72</v>
      </c>
      <c r="K69" s="36">
        <v>5</v>
      </c>
      <c r="L69" s="36">
        <v>6</v>
      </c>
      <c r="M69" s="36">
        <v>6</v>
      </c>
      <c r="N69" s="36">
        <v>4</v>
      </c>
      <c r="O69" s="36">
        <v>3</v>
      </c>
      <c r="P69" s="31">
        <v>4.8</v>
      </c>
      <c r="Q69" s="32">
        <v>39</v>
      </c>
      <c r="S69" s="30" t="s">
        <v>72</v>
      </c>
      <c r="T69" s="36">
        <v>6</v>
      </c>
      <c r="U69" s="36">
        <v>6</v>
      </c>
      <c r="V69" s="36">
        <v>6</v>
      </c>
      <c r="W69" s="36">
        <v>4</v>
      </c>
      <c r="X69" s="36">
        <v>3</v>
      </c>
      <c r="Y69" s="31">
        <v>5</v>
      </c>
      <c r="Z69" s="32">
        <v>38</v>
      </c>
      <c r="AB69" s="30" t="s">
        <v>72</v>
      </c>
      <c r="AC69" s="36">
        <v>6</v>
      </c>
      <c r="AD69" s="36">
        <v>8</v>
      </c>
      <c r="AE69" s="36">
        <v>6</v>
      </c>
      <c r="AF69" s="36">
        <v>10</v>
      </c>
      <c r="AG69" s="36">
        <v>2</v>
      </c>
      <c r="AH69" s="31">
        <v>6.4</v>
      </c>
      <c r="AI69" s="32">
        <v>58</v>
      </c>
      <c r="AK69" s="30" t="s">
        <v>72</v>
      </c>
      <c r="AL69" s="36">
        <v>6</v>
      </c>
      <c r="AM69" s="36">
        <v>10</v>
      </c>
      <c r="AN69" s="36">
        <v>6</v>
      </c>
      <c r="AO69" s="36">
        <v>10</v>
      </c>
      <c r="AP69" s="36">
        <v>2</v>
      </c>
      <c r="AQ69" s="31">
        <v>6.8</v>
      </c>
      <c r="AR69" s="32">
        <v>60</v>
      </c>
    </row>
    <row r="70" spans="1:44" x14ac:dyDescent="0.25">
      <c r="A70" s="30" t="s">
        <v>73</v>
      </c>
      <c r="B70" s="36">
        <v>41</v>
      </c>
      <c r="C70" s="36">
        <v>35</v>
      </c>
      <c r="D70" s="36">
        <v>29</v>
      </c>
      <c r="E70" s="36">
        <v>36</v>
      </c>
      <c r="F70" s="36">
        <v>36</v>
      </c>
      <c r="G70" s="31">
        <v>35.4</v>
      </c>
      <c r="H70" s="32">
        <v>66</v>
      </c>
      <c r="J70" s="30" t="s">
        <v>73</v>
      </c>
      <c r="K70" s="36">
        <v>3</v>
      </c>
      <c r="L70" s="36">
        <v>2</v>
      </c>
      <c r="M70" s="36">
        <v>3</v>
      </c>
      <c r="N70" s="36">
        <v>1</v>
      </c>
      <c r="O70" s="36">
        <v>2</v>
      </c>
      <c r="P70" s="31">
        <v>2.2000000000000002</v>
      </c>
      <c r="Q70" s="32">
        <v>68</v>
      </c>
      <c r="S70" s="30" t="s">
        <v>73</v>
      </c>
      <c r="T70" s="36">
        <v>5</v>
      </c>
      <c r="U70" s="36">
        <v>2</v>
      </c>
      <c r="V70" s="36">
        <v>3</v>
      </c>
      <c r="W70" s="36">
        <v>1</v>
      </c>
      <c r="X70" s="36">
        <v>2</v>
      </c>
      <c r="Y70" s="31">
        <v>2.6</v>
      </c>
      <c r="Z70" s="32">
        <v>62</v>
      </c>
      <c r="AB70" s="30" t="s">
        <v>73</v>
      </c>
      <c r="AC70" s="36">
        <v>6</v>
      </c>
      <c r="AD70" s="36">
        <v>4</v>
      </c>
      <c r="AE70" s="36">
        <v>4</v>
      </c>
      <c r="AF70" s="36">
        <v>7</v>
      </c>
      <c r="AG70" s="36">
        <v>8</v>
      </c>
      <c r="AH70" s="31">
        <v>5.8</v>
      </c>
      <c r="AI70" s="32">
        <v>62</v>
      </c>
      <c r="AK70" s="30" t="s">
        <v>73</v>
      </c>
      <c r="AL70" s="36">
        <v>6</v>
      </c>
      <c r="AM70" s="36">
        <v>5</v>
      </c>
      <c r="AN70" s="36">
        <v>4</v>
      </c>
      <c r="AO70" s="36">
        <v>7</v>
      </c>
      <c r="AP70" s="36">
        <v>8</v>
      </c>
      <c r="AQ70" s="31">
        <v>6</v>
      </c>
      <c r="AR70" s="32">
        <v>64</v>
      </c>
    </row>
    <row r="71" spans="1:44" x14ac:dyDescent="0.25">
      <c r="A71" s="30" t="s">
        <v>74</v>
      </c>
      <c r="B71" s="36">
        <v>122</v>
      </c>
      <c r="C71" s="36">
        <v>144</v>
      </c>
      <c r="D71" s="36">
        <v>127</v>
      </c>
      <c r="E71" s="36">
        <v>115</v>
      </c>
      <c r="F71" s="36">
        <v>106</v>
      </c>
      <c r="G71" s="31">
        <v>122.8</v>
      </c>
      <c r="H71" s="32">
        <v>24</v>
      </c>
      <c r="J71" s="30" t="s">
        <v>74</v>
      </c>
      <c r="K71" s="36">
        <v>7</v>
      </c>
      <c r="L71" s="36">
        <v>8</v>
      </c>
      <c r="M71" s="36">
        <v>3</v>
      </c>
      <c r="N71" s="36">
        <v>3</v>
      </c>
      <c r="O71" s="36">
        <v>6</v>
      </c>
      <c r="P71" s="31">
        <v>5.4</v>
      </c>
      <c r="Q71" s="32">
        <v>33</v>
      </c>
      <c r="S71" s="30" t="s">
        <v>74</v>
      </c>
      <c r="T71" s="36">
        <v>7</v>
      </c>
      <c r="U71" s="36">
        <v>8</v>
      </c>
      <c r="V71" s="36">
        <v>4</v>
      </c>
      <c r="W71" s="36">
        <v>3</v>
      </c>
      <c r="X71" s="36">
        <v>6</v>
      </c>
      <c r="Y71" s="31">
        <v>5.6</v>
      </c>
      <c r="Z71" s="32">
        <v>34</v>
      </c>
      <c r="AB71" s="30" t="s">
        <v>74</v>
      </c>
      <c r="AC71" s="36">
        <v>15</v>
      </c>
      <c r="AD71" s="36">
        <v>13</v>
      </c>
      <c r="AE71" s="36">
        <v>10</v>
      </c>
      <c r="AF71" s="36">
        <v>20</v>
      </c>
      <c r="AG71" s="36">
        <v>13</v>
      </c>
      <c r="AH71" s="31">
        <v>14.2</v>
      </c>
      <c r="AI71" s="32">
        <v>23</v>
      </c>
      <c r="AK71" s="30" t="s">
        <v>74</v>
      </c>
      <c r="AL71" s="36">
        <v>15</v>
      </c>
      <c r="AM71" s="36">
        <v>15</v>
      </c>
      <c r="AN71" s="36">
        <v>10</v>
      </c>
      <c r="AO71" s="36">
        <v>25</v>
      </c>
      <c r="AP71" s="36">
        <v>13</v>
      </c>
      <c r="AQ71" s="31">
        <v>15.6</v>
      </c>
      <c r="AR71" s="32">
        <v>24</v>
      </c>
    </row>
    <row r="72" spans="1:44" x14ac:dyDescent="0.25">
      <c r="A72" s="30" t="s">
        <v>75</v>
      </c>
      <c r="B72" s="36">
        <v>89</v>
      </c>
      <c r="C72" s="36">
        <v>96</v>
      </c>
      <c r="D72" s="36">
        <v>105</v>
      </c>
      <c r="E72" s="36">
        <v>125</v>
      </c>
      <c r="F72" s="36">
        <v>107</v>
      </c>
      <c r="G72" s="31">
        <v>104.4</v>
      </c>
      <c r="H72" s="32">
        <v>29</v>
      </c>
      <c r="J72" s="30" t="s">
        <v>75</v>
      </c>
      <c r="K72" s="36">
        <v>3</v>
      </c>
      <c r="L72" s="36">
        <v>8</v>
      </c>
      <c r="M72" s="36">
        <v>8</v>
      </c>
      <c r="N72" s="36">
        <v>7</v>
      </c>
      <c r="O72" s="36">
        <v>6</v>
      </c>
      <c r="P72" s="31">
        <v>6.4</v>
      </c>
      <c r="Q72" s="32">
        <v>24</v>
      </c>
      <c r="S72" s="30" t="s">
        <v>75</v>
      </c>
      <c r="T72" s="36">
        <v>4</v>
      </c>
      <c r="U72" s="36">
        <v>8</v>
      </c>
      <c r="V72" s="36">
        <v>8</v>
      </c>
      <c r="W72" s="36">
        <v>7</v>
      </c>
      <c r="X72" s="36">
        <v>7</v>
      </c>
      <c r="Y72" s="31">
        <v>6.8</v>
      </c>
      <c r="Z72" s="32">
        <v>25</v>
      </c>
      <c r="AB72" s="30" t="s">
        <v>75</v>
      </c>
      <c r="AC72" s="36">
        <v>11</v>
      </c>
      <c r="AD72" s="36">
        <v>6</v>
      </c>
      <c r="AE72" s="36">
        <v>6</v>
      </c>
      <c r="AF72" s="36">
        <v>13</v>
      </c>
      <c r="AG72" s="36">
        <v>4</v>
      </c>
      <c r="AH72" s="31">
        <v>8</v>
      </c>
      <c r="AI72" s="32">
        <v>41</v>
      </c>
      <c r="AK72" s="30" t="s">
        <v>75</v>
      </c>
      <c r="AL72" s="36">
        <v>13</v>
      </c>
      <c r="AM72" s="36">
        <v>6</v>
      </c>
      <c r="AN72" s="36">
        <v>6</v>
      </c>
      <c r="AO72" s="36">
        <v>15</v>
      </c>
      <c r="AP72" s="36">
        <v>5</v>
      </c>
      <c r="AQ72" s="31">
        <v>9</v>
      </c>
      <c r="AR72" s="32">
        <v>41</v>
      </c>
    </row>
    <row r="73" spans="1:44" x14ac:dyDescent="0.25">
      <c r="A73" s="30" t="s">
        <v>76</v>
      </c>
      <c r="B73" s="36">
        <v>8</v>
      </c>
      <c r="C73" s="36">
        <v>12</v>
      </c>
      <c r="D73" s="36">
        <v>16</v>
      </c>
      <c r="E73" s="36">
        <v>17</v>
      </c>
      <c r="F73" s="36">
        <v>17</v>
      </c>
      <c r="G73" s="31">
        <v>14</v>
      </c>
      <c r="H73" s="32">
        <v>87</v>
      </c>
      <c r="J73" s="30" t="s">
        <v>76</v>
      </c>
      <c r="K73" s="36">
        <v>2</v>
      </c>
      <c r="L73" s="36">
        <v>1</v>
      </c>
      <c r="M73" s="36">
        <v>1</v>
      </c>
      <c r="N73" s="36">
        <v>2</v>
      </c>
      <c r="O73" s="36">
        <v>0</v>
      </c>
      <c r="P73" s="31">
        <v>1.2</v>
      </c>
      <c r="Q73" s="32">
        <v>77</v>
      </c>
      <c r="S73" s="30" t="s">
        <v>76</v>
      </c>
      <c r="T73" s="36">
        <v>2</v>
      </c>
      <c r="U73" s="36">
        <v>1</v>
      </c>
      <c r="V73" s="36">
        <v>1</v>
      </c>
      <c r="W73" s="36">
        <v>2</v>
      </c>
      <c r="X73" s="36">
        <v>0</v>
      </c>
      <c r="Y73" s="31">
        <v>1.2</v>
      </c>
      <c r="Z73" s="32">
        <v>77</v>
      </c>
      <c r="AB73" s="30" t="s">
        <v>76</v>
      </c>
      <c r="AC73" s="36">
        <v>0</v>
      </c>
      <c r="AD73" s="36">
        <v>3</v>
      </c>
      <c r="AE73" s="36">
        <v>0</v>
      </c>
      <c r="AF73" s="36">
        <v>1</v>
      </c>
      <c r="AG73" s="36">
        <v>1</v>
      </c>
      <c r="AH73" s="31">
        <v>1</v>
      </c>
      <c r="AI73" s="32">
        <v>93</v>
      </c>
      <c r="AK73" s="30" t="s">
        <v>76</v>
      </c>
      <c r="AL73" s="36">
        <v>0</v>
      </c>
      <c r="AM73" s="36">
        <v>4</v>
      </c>
      <c r="AN73" s="36">
        <v>0</v>
      </c>
      <c r="AO73" s="36">
        <v>1</v>
      </c>
      <c r="AP73" s="36">
        <v>1</v>
      </c>
      <c r="AQ73" s="31">
        <v>1.2</v>
      </c>
      <c r="AR73" s="32">
        <v>92</v>
      </c>
    </row>
    <row r="74" spans="1:44" x14ac:dyDescent="0.25">
      <c r="A74" s="30" t="s">
        <v>77</v>
      </c>
      <c r="B74" s="36">
        <v>30</v>
      </c>
      <c r="C74" s="36">
        <v>22</v>
      </c>
      <c r="D74" s="36">
        <v>29</v>
      </c>
      <c r="E74" s="36">
        <v>38</v>
      </c>
      <c r="F74" s="36">
        <v>32</v>
      </c>
      <c r="G74" s="31">
        <v>30.2</v>
      </c>
      <c r="H74" s="32">
        <v>74</v>
      </c>
      <c r="J74" s="30" t="s">
        <v>77</v>
      </c>
      <c r="K74" s="36">
        <v>1</v>
      </c>
      <c r="L74" s="36">
        <v>2</v>
      </c>
      <c r="M74" s="36">
        <v>3</v>
      </c>
      <c r="N74" s="36">
        <v>4</v>
      </c>
      <c r="O74" s="36">
        <v>2</v>
      </c>
      <c r="P74" s="31">
        <v>2.4</v>
      </c>
      <c r="Q74" s="32">
        <v>64</v>
      </c>
      <c r="S74" s="30" t="s">
        <v>77</v>
      </c>
      <c r="T74" s="36">
        <v>1</v>
      </c>
      <c r="U74" s="36">
        <v>2</v>
      </c>
      <c r="V74" s="36">
        <v>3</v>
      </c>
      <c r="W74" s="36">
        <v>4</v>
      </c>
      <c r="X74" s="36">
        <v>2</v>
      </c>
      <c r="Y74" s="31">
        <v>2.4</v>
      </c>
      <c r="Z74" s="32">
        <v>65</v>
      </c>
      <c r="AB74" s="30" t="s">
        <v>77</v>
      </c>
      <c r="AC74" s="36">
        <v>2</v>
      </c>
      <c r="AD74" s="36">
        <v>4</v>
      </c>
      <c r="AE74" s="36">
        <v>3</v>
      </c>
      <c r="AF74" s="36">
        <v>3</v>
      </c>
      <c r="AG74" s="36">
        <v>4</v>
      </c>
      <c r="AH74" s="31">
        <v>3.2</v>
      </c>
      <c r="AI74" s="32">
        <v>74</v>
      </c>
      <c r="AK74" s="30" t="s">
        <v>77</v>
      </c>
      <c r="AL74" s="36">
        <v>3</v>
      </c>
      <c r="AM74" s="36">
        <v>4</v>
      </c>
      <c r="AN74" s="36">
        <v>3</v>
      </c>
      <c r="AO74" s="36">
        <v>3</v>
      </c>
      <c r="AP74" s="36">
        <v>4</v>
      </c>
      <c r="AQ74" s="31">
        <v>3.4</v>
      </c>
      <c r="AR74" s="32">
        <v>77</v>
      </c>
    </row>
    <row r="75" spans="1:44" x14ac:dyDescent="0.25">
      <c r="A75" s="30" t="s">
        <v>78</v>
      </c>
      <c r="B75" s="36">
        <v>63</v>
      </c>
      <c r="C75" s="36">
        <v>71</v>
      </c>
      <c r="D75" s="36">
        <v>61</v>
      </c>
      <c r="E75" s="36">
        <v>69</v>
      </c>
      <c r="F75" s="36">
        <v>67</v>
      </c>
      <c r="G75" s="31">
        <v>66.2</v>
      </c>
      <c r="H75" s="32">
        <v>43</v>
      </c>
      <c r="J75" s="30" t="s">
        <v>78</v>
      </c>
      <c r="K75" s="36">
        <v>7</v>
      </c>
      <c r="L75" s="36">
        <v>3</v>
      </c>
      <c r="M75" s="36">
        <v>4</v>
      </c>
      <c r="N75" s="36">
        <v>3</v>
      </c>
      <c r="O75" s="36">
        <v>2</v>
      </c>
      <c r="P75" s="31">
        <v>3.8</v>
      </c>
      <c r="Q75" s="32">
        <v>51</v>
      </c>
      <c r="S75" s="30" t="s">
        <v>78</v>
      </c>
      <c r="T75" s="36">
        <v>7</v>
      </c>
      <c r="U75" s="36">
        <v>3</v>
      </c>
      <c r="V75" s="36">
        <v>5</v>
      </c>
      <c r="W75" s="36">
        <v>4</v>
      </c>
      <c r="X75" s="36">
        <v>2</v>
      </c>
      <c r="Y75" s="31">
        <v>4.2</v>
      </c>
      <c r="Z75" s="32">
        <v>48</v>
      </c>
      <c r="AB75" s="30" t="s">
        <v>78</v>
      </c>
      <c r="AC75" s="36">
        <v>16</v>
      </c>
      <c r="AD75" s="36">
        <v>14</v>
      </c>
      <c r="AE75" s="36">
        <v>15</v>
      </c>
      <c r="AF75" s="36">
        <v>7</v>
      </c>
      <c r="AG75" s="36">
        <v>6</v>
      </c>
      <c r="AH75" s="31">
        <v>11.6</v>
      </c>
      <c r="AI75" s="32">
        <v>28</v>
      </c>
      <c r="AK75" s="30" t="s">
        <v>78</v>
      </c>
      <c r="AL75" s="36">
        <v>18</v>
      </c>
      <c r="AM75" s="36">
        <v>15</v>
      </c>
      <c r="AN75" s="36">
        <v>16</v>
      </c>
      <c r="AO75" s="36">
        <v>7</v>
      </c>
      <c r="AP75" s="36">
        <v>6</v>
      </c>
      <c r="AQ75" s="31">
        <v>12.4</v>
      </c>
      <c r="AR75" s="32">
        <v>31</v>
      </c>
    </row>
    <row r="76" spans="1:44" x14ac:dyDescent="0.25">
      <c r="A76" s="30" t="s">
        <v>79</v>
      </c>
      <c r="B76" s="36">
        <v>9</v>
      </c>
      <c r="C76" s="36">
        <v>22</v>
      </c>
      <c r="D76" s="36">
        <v>16</v>
      </c>
      <c r="E76" s="36">
        <v>10</v>
      </c>
      <c r="F76" s="36">
        <v>23</v>
      </c>
      <c r="G76" s="31">
        <v>16</v>
      </c>
      <c r="H76" s="32">
        <v>85</v>
      </c>
      <c r="J76" s="30" t="s">
        <v>79</v>
      </c>
      <c r="K76" s="36">
        <v>3</v>
      </c>
      <c r="L76" s="36">
        <v>1</v>
      </c>
      <c r="M76" s="36">
        <v>0</v>
      </c>
      <c r="N76" s="36">
        <v>0</v>
      </c>
      <c r="O76" s="36">
        <v>1</v>
      </c>
      <c r="P76" s="31">
        <v>1</v>
      </c>
      <c r="Q76" s="32">
        <v>81</v>
      </c>
      <c r="S76" s="30" t="s">
        <v>79</v>
      </c>
      <c r="T76" s="36">
        <v>3</v>
      </c>
      <c r="U76" s="36">
        <v>1</v>
      </c>
      <c r="V76" s="36">
        <v>0</v>
      </c>
      <c r="W76" s="36">
        <v>0</v>
      </c>
      <c r="X76" s="36">
        <v>1</v>
      </c>
      <c r="Y76" s="31">
        <v>1</v>
      </c>
      <c r="Z76" s="32">
        <v>82</v>
      </c>
      <c r="AB76" s="30" t="s">
        <v>79</v>
      </c>
      <c r="AC76" s="36">
        <v>1</v>
      </c>
      <c r="AD76" s="36">
        <v>2</v>
      </c>
      <c r="AE76" s="36">
        <v>3</v>
      </c>
      <c r="AF76" s="36">
        <v>0</v>
      </c>
      <c r="AG76" s="36">
        <v>4</v>
      </c>
      <c r="AH76" s="31">
        <v>2</v>
      </c>
      <c r="AI76" s="32">
        <v>86</v>
      </c>
      <c r="AK76" s="30" t="s">
        <v>79</v>
      </c>
      <c r="AL76" s="36">
        <v>1</v>
      </c>
      <c r="AM76" s="36">
        <v>2</v>
      </c>
      <c r="AN76" s="36">
        <v>3</v>
      </c>
      <c r="AO76" s="36">
        <v>0</v>
      </c>
      <c r="AP76" s="36">
        <v>4</v>
      </c>
      <c r="AQ76" s="31">
        <v>2</v>
      </c>
      <c r="AR76" s="32">
        <v>86</v>
      </c>
    </row>
    <row r="77" spans="1:44" x14ac:dyDescent="0.25">
      <c r="A77" s="30" t="s">
        <v>80</v>
      </c>
      <c r="B77" s="36">
        <v>58</v>
      </c>
      <c r="C77" s="36">
        <v>59</v>
      </c>
      <c r="D77" s="36">
        <v>55</v>
      </c>
      <c r="E77" s="36">
        <v>62</v>
      </c>
      <c r="F77" s="36">
        <v>47</v>
      </c>
      <c r="G77" s="31">
        <v>56.2</v>
      </c>
      <c r="H77" s="32">
        <v>52</v>
      </c>
      <c r="J77" s="30" t="s">
        <v>80</v>
      </c>
      <c r="K77" s="36">
        <v>4</v>
      </c>
      <c r="L77" s="36">
        <v>1</v>
      </c>
      <c r="M77" s="36">
        <v>1</v>
      </c>
      <c r="N77" s="36">
        <v>5</v>
      </c>
      <c r="O77" s="36">
        <v>1</v>
      </c>
      <c r="P77" s="31">
        <v>2.4</v>
      </c>
      <c r="Q77" s="32">
        <v>64</v>
      </c>
      <c r="S77" s="30" t="s">
        <v>80</v>
      </c>
      <c r="T77" s="36">
        <v>4</v>
      </c>
      <c r="U77" s="36">
        <v>1</v>
      </c>
      <c r="V77" s="36">
        <v>1</v>
      </c>
      <c r="W77" s="36">
        <v>5</v>
      </c>
      <c r="X77" s="36">
        <v>1</v>
      </c>
      <c r="Y77" s="31">
        <v>2.4</v>
      </c>
      <c r="Z77" s="32">
        <v>65</v>
      </c>
      <c r="AB77" s="30" t="s">
        <v>80</v>
      </c>
      <c r="AC77" s="36">
        <v>3</v>
      </c>
      <c r="AD77" s="36">
        <v>3</v>
      </c>
      <c r="AE77" s="36">
        <v>3</v>
      </c>
      <c r="AF77" s="36">
        <v>8</v>
      </c>
      <c r="AG77" s="36">
        <v>7</v>
      </c>
      <c r="AH77" s="31">
        <v>4.8</v>
      </c>
      <c r="AI77" s="32">
        <v>68</v>
      </c>
      <c r="AK77" s="30" t="s">
        <v>80</v>
      </c>
      <c r="AL77" s="36">
        <v>4</v>
      </c>
      <c r="AM77" s="36">
        <v>3</v>
      </c>
      <c r="AN77" s="36">
        <v>3</v>
      </c>
      <c r="AO77" s="36">
        <v>11</v>
      </c>
      <c r="AP77" s="36">
        <v>8</v>
      </c>
      <c r="AQ77" s="31">
        <v>5.8</v>
      </c>
      <c r="AR77" s="32">
        <v>65</v>
      </c>
    </row>
    <row r="78" spans="1:44" x14ac:dyDescent="0.25">
      <c r="A78" s="30" t="s">
        <v>81</v>
      </c>
      <c r="B78" s="36">
        <v>148</v>
      </c>
      <c r="C78" s="36">
        <v>219</v>
      </c>
      <c r="D78" s="36">
        <v>152</v>
      </c>
      <c r="E78" s="36">
        <v>187</v>
      </c>
      <c r="F78" s="36">
        <v>166</v>
      </c>
      <c r="G78" s="31">
        <v>174.4</v>
      </c>
      <c r="H78" s="32">
        <v>12</v>
      </c>
      <c r="J78" s="30" t="s">
        <v>81</v>
      </c>
      <c r="K78" s="36">
        <v>10</v>
      </c>
      <c r="L78" s="36">
        <v>8</v>
      </c>
      <c r="M78" s="36">
        <v>9</v>
      </c>
      <c r="N78" s="36">
        <v>9</v>
      </c>
      <c r="O78" s="36">
        <v>6</v>
      </c>
      <c r="P78" s="31">
        <v>8.4</v>
      </c>
      <c r="Q78" s="32">
        <v>10</v>
      </c>
      <c r="S78" s="30" t="s">
        <v>81</v>
      </c>
      <c r="T78" s="36">
        <v>13</v>
      </c>
      <c r="U78" s="36">
        <v>8</v>
      </c>
      <c r="V78" s="36">
        <v>9</v>
      </c>
      <c r="W78" s="36">
        <v>9</v>
      </c>
      <c r="X78" s="36">
        <v>10</v>
      </c>
      <c r="Y78" s="31">
        <v>9.8000000000000007</v>
      </c>
      <c r="Z78" s="32">
        <v>8</v>
      </c>
      <c r="AB78" s="30" t="s">
        <v>81</v>
      </c>
      <c r="AC78" s="36">
        <v>9</v>
      </c>
      <c r="AD78" s="36">
        <v>22</v>
      </c>
      <c r="AE78" s="36">
        <v>11</v>
      </c>
      <c r="AF78" s="36">
        <v>17</v>
      </c>
      <c r="AG78" s="36">
        <v>11</v>
      </c>
      <c r="AH78" s="31">
        <v>14</v>
      </c>
      <c r="AI78" s="32">
        <v>25</v>
      </c>
      <c r="AK78" s="30" t="s">
        <v>81</v>
      </c>
      <c r="AL78" s="36">
        <v>10</v>
      </c>
      <c r="AM78" s="36">
        <v>26</v>
      </c>
      <c r="AN78" s="36">
        <v>13</v>
      </c>
      <c r="AO78" s="36">
        <v>22</v>
      </c>
      <c r="AP78" s="36">
        <v>14</v>
      </c>
      <c r="AQ78" s="31">
        <v>17</v>
      </c>
      <c r="AR78" s="32">
        <v>20</v>
      </c>
    </row>
    <row r="79" spans="1:44" x14ac:dyDescent="0.25">
      <c r="A79" s="30" t="s">
        <v>82</v>
      </c>
      <c r="B79" s="36">
        <v>14</v>
      </c>
      <c r="C79" s="36">
        <v>13</v>
      </c>
      <c r="D79" s="36">
        <v>16</v>
      </c>
      <c r="E79" s="36">
        <v>11</v>
      </c>
      <c r="F79" s="36">
        <v>9</v>
      </c>
      <c r="G79" s="31">
        <v>12.6</v>
      </c>
      <c r="H79" s="32">
        <v>91</v>
      </c>
      <c r="J79" s="30" t="s">
        <v>82</v>
      </c>
      <c r="K79" s="36">
        <v>0</v>
      </c>
      <c r="L79" s="36">
        <v>1</v>
      </c>
      <c r="M79" s="36">
        <v>0</v>
      </c>
      <c r="N79" s="36">
        <v>3</v>
      </c>
      <c r="O79" s="36">
        <v>1</v>
      </c>
      <c r="P79" s="31">
        <v>1</v>
      </c>
      <c r="Q79" s="32">
        <v>81</v>
      </c>
      <c r="S79" s="30" t="s">
        <v>82</v>
      </c>
      <c r="T79" s="36">
        <v>0</v>
      </c>
      <c r="U79" s="36">
        <v>1</v>
      </c>
      <c r="V79" s="36">
        <v>0</v>
      </c>
      <c r="W79" s="36">
        <v>3</v>
      </c>
      <c r="X79" s="36">
        <v>1</v>
      </c>
      <c r="Y79" s="31">
        <v>1</v>
      </c>
      <c r="Z79" s="32">
        <v>82</v>
      </c>
      <c r="AB79" s="30" t="s">
        <v>82</v>
      </c>
      <c r="AC79" s="36">
        <v>2</v>
      </c>
      <c r="AD79" s="36">
        <v>2</v>
      </c>
      <c r="AE79" s="36">
        <v>3</v>
      </c>
      <c r="AF79" s="36">
        <v>3</v>
      </c>
      <c r="AG79" s="36">
        <v>3</v>
      </c>
      <c r="AH79" s="31">
        <v>2.6</v>
      </c>
      <c r="AI79" s="32">
        <v>83</v>
      </c>
      <c r="AK79" s="30" t="s">
        <v>82</v>
      </c>
      <c r="AL79" s="36">
        <v>2</v>
      </c>
      <c r="AM79" s="36">
        <v>2</v>
      </c>
      <c r="AN79" s="36">
        <v>4</v>
      </c>
      <c r="AO79" s="36">
        <v>3</v>
      </c>
      <c r="AP79" s="36">
        <v>3</v>
      </c>
      <c r="AQ79" s="31">
        <v>2.8</v>
      </c>
      <c r="AR79" s="32">
        <v>84</v>
      </c>
    </row>
    <row r="80" spans="1:44" x14ac:dyDescent="0.25">
      <c r="A80" s="30" t="s">
        <v>83</v>
      </c>
      <c r="B80" s="36">
        <v>128</v>
      </c>
      <c r="C80" s="36">
        <v>125</v>
      </c>
      <c r="D80" s="36">
        <v>123</v>
      </c>
      <c r="E80" s="36">
        <v>110</v>
      </c>
      <c r="F80" s="36">
        <v>125</v>
      </c>
      <c r="G80" s="31">
        <v>122.2</v>
      </c>
      <c r="H80" s="32">
        <v>25</v>
      </c>
      <c r="J80" s="30" t="s">
        <v>83</v>
      </c>
      <c r="K80" s="36">
        <v>8</v>
      </c>
      <c r="L80" s="36">
        <v>12</v>
      </c>
      <c r="M80" s="36">
        <v>5</v>
      </c>
      <c r="N80" s="36">
        <v>11</v>
      </c>
      <c r="O80" s="36">
        <v>6</v>
      </c>
      <c r="P80" s="31">
        <v>8.4</v>
      </c>
      <c r="Q80" s="32">
        <v>10</v>
      </c>
      <c r="S80" s="30" t="s">
        <v>83</v>
      </c>
      <c r="T80" s="36">
        <v>8</v>
      </c>
      <c r="U80" s="36">
        <v>12</v>
      </c>
      <c r="V80" s="36">
        <v>5</v>
      </c>
      <c r="W80" s="36">
        <v>11</v>
      </c>
      <c r="X80" s="36">
        <v>6</v>
      </c>
      <c r="Y80" s="31">
        <v>8.4</v>
      </c>
      <c r="Z80" s="32">
        <v>14</v>
      </c>
      <c r="AB80" s="30" t="s">
        <v>83</v>
      </c>
      <c r="AC80" s="36">
        <v>18</v>
      </c>
      <c r="AD80" s="36">
        <v>23</v>
      </c>
      <c r="AE80" s="36">
        <v>17</v>
      </c>
      <c r="AF80" s="36">
        <v>16</v>
      </c>
      <c r="AG80" s="36">
        <v>18</v>
      </c>
      <c r="AH80" s="31">
        <v>18.399999999999999</v>
      </c>
      <c r="AI80" s="32">
        <v>12</v>
      </c>
      <c r="AK80" s="30" t="s">
        <v>83</v>
      </c>
      <c r="AL80" s="36">
        <v>18</v>
      </c>
      <c r="AM80" s="36">
        <v>24</v>
      </c>
      <c r="AN80" s="36">
        <v>19</v>
      </c>
      <c r="AO80" s="36">
        <v>17</v>
      </c>
      <c r="AP80" s="36">
        <v>19</v>
      </c>
      <c r="AQ80" s="31">
        <v>19.399999999999999</v>
      </c>
      <c r="AR80" s="32">
        <v>14</v>
      </c>
    </row>
    <row r="81" spans="1:44" x14ac:dyDescent="0.25">
      <c r="A81" s="30" t="s">
        <v>84</v>
      </c>
      <c r="B81" s="36">
        <v>48</v>
      </c>
      <c r="C81" s="36">
        <v>44</v>
      </c>
      <c r="D81" s="36">
        <v>47</v>
      </c>
      <c r="E81" s="36">
        <v>44</v>
      </c>
      <c r="F81" s="36">
        <v>46</v>
      </c>
      <c r="G81" s="31">
        <v>45.8</v>
      </c>
      <c r="H81" s="32">
        <v>60</v>
      </c>
      <c r="J81" s="30" t="s">
        <v>84</v>
      </c>
      <c r="K81" s="36">
        <v>1</v>
      </c>
      <c r="L81" s="36">
        <v>3</v>
      </c>
      <c r="M81" s="36">
        <v>3</v>
      </c>
      <c r="N81" s="36">
        <v>1</v>
      </c>
      <c r="O81" s="36">
        <v>8</v>
      </c>
      <c r="P81" s="31">
        <v>3.2</v>
      </c>
      <c r="Q81" s="32">
        <v>58</v>
      </c>
      <c r="S81" s="30" t="s">
        <v>84</v>
      </c>
      <c r="T81" s="36">
        <v>1</v>
      </c>
      <c r="U81" s="36">
        <v>3</v>
      </c>
      <c r="V81" s="36">
        <v>4</v>
      </c>
      <c r="W81" s="36">
        <v>2</v>
      </c>
      <c r="X81" s="36">
        <v>8</v>
      </c>
      <c r="Y81" s="31">
        <v>3.6</v>
      </c>
      <c r="Z81" s="32">
        <v>54</v>
      </c>
      <c r="AB81" s="30" t="s">
        <v>84</v>
      </c>
      <c r="AC81" s="36">
        <v>7</v>
      </c>
      <c r="AD81" s="36">
        <v>8</v>
      </c>
      <c r="AE81" s="36">
        <v>6</v>
      </c>
      <c r="AF81" s="36">
        <v>11</v>
      </c>
      <c r="AG81" s="36">
        <v>4</v>
      </c>
      <c r="AH81" s="31">
        <v>7.2</v>
      </c>
      <c r="AI81" s="32">
        <v>50</v>
      </c>
      <c r="AK81" s="30" t="s">
        <v>84</v>
      </c>
      <c r="AL81" s="36">
        <v>8</v>
      </c>
      <c r="AM81" s="36">
        <v>9</v>
      </c>
      <c r="AN81" s="36">
        <v>6</v>
      </c>
      <c r="AO81" s="36">
        <v>12</v>
      </c>
      <c r="AP81" s="36">
        <v>4</v>
      </c>
      <c r="AQ81" s="31">
        <v>7.8</v>
      </c>
      <c r="AR81" s="32">
        <v>50</v>
      </c>
    </row>
    <row r="82" spans="1:44" x14ac:dyDescent="0.25">
      <c r="A82" s="30" t="s">
        <v>85</v>
      </c>
      <c r="B82" s="36">
        <v>310</v>
      </c>
      <c r="C82" s="36">
        <v>361</v>
      </c>
      <c r="D82" s="36">
        <v>394</v>
      </c>
      <c r="E82" s="36">
        <v>485</v>
      </c>
      <c r="F82" s="36">
        <v>365</v>
      </c>
      <c r="G82" s="31">
        <v>383</v>
      </c>
      <c r="H82" s="32">
        <v>5</v>
      </c>
      <c r="J82" s="30" t="s">
        <v>85</v>
      </c>
      <c r="K82" s="36">
        <v>21</v>
      </c>
      <c r="L82" s="36">
        <v>25</v>
      </c>
      <c r="M82" s="36">
        <v>28</v>
      </c>
      <c r="N82" s="36">
        <v>22</v>
      </c>
      <c r="O82" s="36">
        <v>13</v>
      </c>
      <c r="P82" s="31">
        <v>21.8</v>
      </c>
      <c r="Q82" s="32">
        <v>3</v>
      </c>
      <c r="S82" s="30" t="s">
        <v>85</v>
      </c>
      <c r="T82" s="36">
        <v>22</v>
      </c>
      <c r="U82" s="36">
        <v>27</v>
      </c>
      <c r="V82" s="36">
        <v>30</v>
      </c>
      <c r="W82" s="36">
        <v>23</v>
      </c>
      <c r="X82" s="36">
        <v>14</v>
      </c>
      <c r="Y82" s="31">
        <v>23.2</v>
      </c>
      <c r="Z82" s="32">
        <v>3</v>
      </c>
      <c r="AB82" s="30" t="s">
        <v>85</v>
      </c>
      <c r="AC82" s="36">
        <v>37</v>
      </c>
      <c r="AD82" s="36">
        <v>42</v>
      </c>
      <c r="AE82" s="36">
        <v>61</v>
      </c>
      <c r="AF82" s="36">
        <v>47</v>
      </c>
      <c r="AG82" s="36">
        <v>44</v>
      </c>
      <c r="AH82" s="31">
        <v>46.2</v>
      </c>
      <c r="AI82" s="32">
        <v>2</v>
      </c>
      <c r="AK82" s="30" t="s">
        <v>85</v>
      </c>
      <c r="AL82" s="36">
        <v>41</v>
      </c>
      <c r="AM82" s="36">
        <v>46</v>
      </c>
      <c r="AN82" s="36">
        <v>77</v>
      </c>
      <c r="AO82" s="36">
        <v>55</v>
      </c>
      <c r="AP82" s="36">
        <v>46</v>
      </c>
      <c r="AQ82" s="31">
        <v>53</v>
      </c>
      <c r="AR82" s="32">
        <v>2</v>
      </c>
    </row>
    <row r="83" spans="1:44" x14ac:dyDescent="0.25">
      <c r="A83" s="30" t="s">
        <v>86</v>
      </c>
      <c r="B83" s="36">
        <v>71</v>
      </c>
      <c r="C83" s="36">
        <v>92</v>
      </c>
      <c r="D83" s="36">
        <v>74</v>
      </c>
      <c r="E83" s="36">
        <v>110</v>
      </c>
      <c r="F83" s="36">
        <v>93</v>
      </c>
      <c r="G83" s="31">
        <v>88</v>
      </c>
      <c r="H83" s="32">
        <v>31</v>
      </c>
      <c r="J83" s="30" t="s">
        <v>86</v>
      </c>
      <c r="K83" s="36">
        <v>6</v>
      </c>
      <c r="L83" s="36">
        <v>8</v>
      </c>
      <c r="M83" s="36">
        <v>6</v>
      </c>
      <c r="N83" s="36">
        <v>1</v>
      </c>
      <c r="O83" s="36">
        <v>4</v>
      </c>
      <c r="P83" s="31">
        <v>5</v>
      </c>
      <c r="Q83" s="32">
        <v>35</v>
      </c>
      <c r="S83" s="30" t="s">
        <v>86</v>
      </c>
      <c r="T83" s="36">
        <v>6</v>
      </c>
      <c r="U83" s="36">
        <v>8</v>
      </c>
      <c r="V83" s="36">
        <v>6</v>
      </c>
      <c r="W83" s="36">
        <v>1</v>
      </c>
      <c r="X83" s="36">
        <v>4</v>
      </c>
      <c r="Y83" s="31">
        <v>5</v>
      </c>
      <c r="Z83" s="32">
        <v>38</v>
      </c>
      <c r="AB83" s="30" t="s">
        <v>86</v>
      </c>
      <c r="AC83" s="36">
        <v>10</v>
      </c>
      <c r="AD83" s="36">
        <v>11</v>
      </c>
      <c r="AE83" s="36">
        <v>6</v>
      </c>
      <c r="AF83" s="36">
        <v>15</v>
      </c>
      <c r="AG83" s="36">
        <v>10</v>
      </c>
      <c r="AH83" s="31">
        <v>10.4</v>
      </c>
      <c r="AI83" s="32">
        <v>31</v>
      </c>
      <c r="AK83" s="30" t="s">
        <v>86</v>
      </c>
      <c r="AL83" s="36">
        <v>15</v>
      </c>
      <c r="AM83" s="36">
        <v>11</v>
      </c>
      <c r="AN83" s="36">
        <v>7</v>
      </c>
      <c r="AO83" s="36">
        <v>16</v>
      </c>
      <c r="AP83" s="36">
        <v>10</v>
      </c>
      <c r="AQ83" s="31">
        <v>11.8</v>
      </c>
      <c r="AR83" s="32">
        <v>32</v>
      </c>
    </row>
    <row r="84" spans="1:44" x14ac:dyDescent="0.25">
      <c r="A84" s="30" t="s">
        <v>87</v>
      </c>
      <c r="B84" s="36">
        <v>122</v>
      </c>
      <c r="C84" s="36">
        <v>135</v>
      </c>
      <c r="D84" s="36">
        <v>143</v>
      </c>
      <c r="E84" s="36">
        <v>144</v>
      </c>
      <c r="F84" s="36">
        <v>127</v>
      </c>
      <c r="G84" s="31">
        <v>134.19999999999999</v>
      </c>
      <c r="H84" s="32">
        <v>19</v>
      </c>
      <c r="J84" s="30" t="s">
        <v>87</v>
      </c>
      <c r="K84" s="36">
        <v>7</v>
      </c>
      <c r="L84" s="36">
        <v>10</v>
      </c>
      <c r="M84" s="36">
        <v>5</v>
      </c>
      <c r="N84" s="36">
        <v>6</v>
      </c>
      <c r="O84" s="36">
        <v>4</v>
      </c>
      <c r="P84" s="31">
        <v>6.4</v>
      </c>
      <c r="Q84" s="32">
        <v>24</v>
      </c>
      <c r="S84" s="30" t="s">
        <v>87</v>
      </c>
      <c r="T84" s="36">
        <v>7</v>
      </c>
      <c r="U84" s="36">
        <v>11</v>
      </c>
      <c r="V84" s="36">
        <v>5</v>
      </c>
      <c r="W84" s="36">
        <v>6</v>
      </c>
      <c r="X84" s="36">
        <v>4</v>
      </c>
      <c r="Y84" s="31">
        <v>6.6</v>
      </c>
      <c r="Z84" s="32">
        <v>27</v>
      </c>
      <c r="AB84" s="30" t="s">
        <v>87</v>
      </c>
      <c r="AC84" s="36">
        <v>18</v>
      </c>
      <c r="AD84" s="36">
        <v>23</v>
      </c>
      <c r="AE84" s="36">
        <v>19</v>
      </c>
      <c r="AF84" s="36">
        <v>19</v>
      </c>
      <c r="AG84" s="36">
        <v>15</v>
      </c>
      <c r="AH84" s="31">
        <v>18.8</v>
      </c>
      <c r="AI84" s="32">
        <v>11</v>
      </c>
      <c r="AK84" s="30" t="s">
        <v>87</v>
      </c>
      <c r="AL84" s="36">
        <v>19</v>
      </c>
      <c r="AM84" s="36">
        <v>24</v>
      </c>
      <c r="AN84" s="36">
        <v>20</v>
      </c>
      <c r="AO84" s="36">
        <v>21</v>
      </c>
      <c r="AP84" s="36">
        <v>15</v>
      </c>
      <c r="AQ84" s="31">
        <v>19.8</v>
      </c>
      <c r="AR84" s="32">
        <v>12</v>
      </c>
    </row>
    <row r="85" spans="1:44" x14ac:dyDescent="0.25">
      <c r="A85" s="30" t="s">
        <v>88</v>
      </c>
      <c r="B85" s="36">
        <v>58</v>
      </c>
      <c r="C85" s="36">
        <v>68</v>
      </c>
      <c r="D85" s="36">
        <v>65</v>
      </c>
      <c r="E85" s="36">
        <v>58</v>
      </c>
      <c r="F85" s="36">
        <v>49</v>
      </c>
      <c r="G85" s="31">
        <v>59.6</v>
      </c>
      <c r="H85" s="32">
        <v>48</v>
      </c>
      <c r="J85" s="30" t="s">
        <v>88</v>
      </c>
      <c r="K85" s="36">
        <v>6</v>
      </c>
      <c r="L85" s="36">
        <v>3</v>
      </c>
      <c r="M85" s="36">
        <v>3</v>
      </c>
      <c r="N85" s="36">
        <v>4</v>
      </c>
      <c r="O85" s="36">
        <v>4</v>
      </c>
      <c r="P85" s="31">
        <v>4</v>
      </c>
      <c r="Q85" s="32">
        <v>48</v>
      </c>
      <c r="S85" s="30" t="s">
        <v>88</v>
      </c>
      <c r="T85" s="36">
        <v>7</v>
      </c>
      <c r="U85" s="36">
        <v>3</v>
      </c>
      <c r="V85" s="36">
        <v>3</v>
      </c>
      <c r="W85" s="36">
        <v>5</v>
      </c>
      <c r="X85" s="36">
        <v>4</v>
      </c>
      <c r="Y85" s="31">
        <v>4.4000000000000004</v>
      </c>
      <c r="Z85" s="32">
        <v>46</v>
      </c>
      <c r="AB85" s="30" t="s">
        <v>88</v>
      </c>
      <c r="AC85" s="36">
        <v>9</v>
      </c>
      <c r="AD85" s="36">
        <v>6</v>
      </c>
      <c r="AE85" s="36">
        <v>13</v>
      </c>
      <c r="AF85" s="36">
        <v>5</v>
      </c>
      <c r="AG85" s="36">
        <v>7</v>
      </c>
      <c r="AH85" s="31">
        <v>8</v>
      </c>
      <c r="AI85" s="32">
        <v>41</v>
      </c>
      <c r="AK85" s="30" t="s">
        <v>88</v>
      </c>
      <c r="AL85" s="36">
        <v>9</v>
      </c>
      <c r="AM85" s="36">
        <v>8</v>
      </c>
      <c r="AN85" s="36">
        <v>14</v>
      </c>
      <c r="AO85" s="36">
        <v>5</v>
      </c>
      <c r="AP85" s="36">
        <v>10</v>
      </c>
      <c r="AQ85" s="31">
        <v>9.1999999999999993</v>
      </c>
      <c r="AR85" s="32">
        <v>39</v>
      </c>
    </row>
    <row r="86" spans="1:44" x14ac:dyDescent="0.25">
      <c r="A86" s="30" t="s">
        <v>89</v>
      </c>
      <c r="B86" s="36">
        <v>87</v>
      </c>
      <c r="C86" s="36">
        <v>94</v>
      </c>
      <c r="D86" s="36">
        <v>99</v>
      </c>
      <c r="E86" s="36">
        <v>89</v>
      </c>
      <c r="F86" s="36">
        <v>81</v>
      </c>
      <c r="G86" s="31">
        <v>90</v>
      </c>
      <c r="H86" s="32">
        <v>30</v>
      </c>
      <c r="J86" s="30" t="s">
        <v>89</v>
      </c>
      <c r="K86" s="36">
        <v>6</v>
      </c>
      <c r="L86" s="36">
        <v>4</v>
      </c>
      <c r="M86" s="36">
        <v>7</v>
      </c>
      <c r="N86" s="36">
        <v>6</v>
      </c>
      <c r="O86" s="36">
        <v>6</v>
      </c>
      <c r="P86" s="31">
        <v>5.8</v>
      </c>
      <c r="Q86" s="32">
        <v>31</v>
      </c>
      <c r="S86" s="30" t="s">
        <v>89</v>
      </c>
      <c r="T86" s="36">
        <v>6</v>
      </c>
      <c r="U86" s="36">
        <v>4</v>
      </c>
      <c r="V86" s="36">
        <v>7</v>
      </c>
      <c r="W86" s="36">
        <v>6</v>
      </c>
      <c r="X86" s="36">
        <v>7</v>
      </c>
      <c r="Y86" s="31">
        <v>6</v>
      </c>
      <c r="Z86" s="32">
        <v>33</v>
      </c>
      <c r="AB86" s="30" t="s">
        <v>89</v>
      </c>
      <c r="AC86" s="36">
        <v>11</v>
      </c>
      <c r="AD86" s="36">
        <v>19</v>
      </c>
      <c r="AE86" s="36">
        <v>15</v>
      </c>
      <c r="AF86" s="36">
        <v>11</v>
      </c>
      <c r="AG86" s="36">
        <v>19</v>
      </c>
      <c r="AH86" s="31">
        <v>15</v>
      </c>
      <c r="AI86" s="32">
        <v>19</v>
      </c>
      <c r="AK86" s="30" t="s">
        <v>89</v>
      </c>
      <c r="AL86" s="36">
        <v>12</v>
      </c>
      <c r="AM86" s="36">
        <v>19</v>
      </c>
      <c r="AN86" s="36">
        <v>16</v>
      </c>
      <c r="AO86" s="36">
        <v>11</v>
      </c>
      <c r="AP86" s="36">
        <v>24</v>
      </c>
      <c r="AQ86" s="31">
        <v>16.399999999999999</v>
      </c>
      <c r="AR86" s="32">
        <v>22</v>
      </c>
    </row>
    <row r="87" spans="1:44" x14ac:dyDescent="0.25">
      <c r="A87" s="30" t="s">
        <v>90</v>
      </c>
      <c r="B87" s="36">
        <v>62</v>
      </c>
      <c r="C87" s="36">
        <v>60</v>
      </c>
      <c r="D87" s="36">
        <v>55</v>
      </c>
      <c r="E87" s="36">
        <v>51</v>
      </c>
      <c r="F87" s="36">
        <v>44</v>
      </c>
      <c r="G87" s="31">
        <v>54.4</v>
      </c>
      <c r="H87" s="32">
        <v>54</v>
      </c>
      <c r="J87" s="30" t="s">
        <v>90</v>
      </c>
      <c r="K87" s="36">
        <v>4</v>
      </c>
      <c r="L87" s="36">
        <v>12</v>
      </c>
      <c r="M87" s="36">
        <v>8</v>
      </c>
      <c r="N87" s="36">
        <v>6</v>
      </c>
      <c r="O87" s="36">
        <v>3</v>
      </c>
      <c r="P87" s="31">
        <v>6.6</v>
      </c>
      <c r="Q87" s="32">
        <v>23</v>
      </c>
      <c r="S87" s="30" t="s">
        <v>90</v>
      </c>
      <c r="T87" s="36">
        <v>4</v>
      </c>
      <c r="U87" s="36">
        <v>14</v>
      </c>
      <c r="V87" s="36">
        <v>8</v>
      </c>
      <c r="W87" s="36">
        <v>7</v>
      </c>
      <c r="X87" s="36">
        <v>3</v>
      </c>
      <c r="Y87" s="31">
        <v>7.2</v>
      </c>
      <c r="Z87" s="32">
        <v>22</v>
      </c>
      <c r="AB87" s="30" t="s">
        <v>90</v>
      </c>
      <c r="AC87" s="36">
        <v>3</v>
      </c>
      <c r="AD87" s="36">
        <v>8</v>
      </c>
      <c r="AE87" s="36">
        <v>5</v>
      </c>
      <c r="AF87" s="36">
        <v>4</v>
      </c>
      <c r="AG87" s="36">
        <v>7</v>
      </c>
      <c r="AH87" s="31">
        <v>5.4</v>
      </c>
      <c r="AI87" s="32">
        <v>64</v>
      </c>
      <c r="AK87" s="30" t="s">
        <v>90</v>
      </c>
      <c r="AL87" s="36">
        <v>3</v>
      </c>
      <c r="AM87" s="36">
        <v>8</v>
      </c>
      <c r="AN87" s="36">
        <v>9</v>
      </c>
      <c r="AO87" s="36">
        <v>4</v>
      </c>
      <c r="AP87" s="36">
        <v>9</v>
      </c>
      <c r="AQ87" s="31">
        <v>6.6</v>
      </c>
      <c r="AR87" s="32">
        <v>62</v>
      </c>
    </row>
    <row r="88" spans="1:44" x14ac:dyDescent="0.25">
      <c r="A88" s="30" t="s">
        <v>91</v>
      </c>
      <c r="B88" s="36">
        <v>44</v>
      </c>
      <c r="C88" s="36">
        <v>52</v>
      </c>
      <c r="D88" s="36">
        <v>62</v>
      </c>
      <c r="E88" s="36">
        <v>82</v>
      </c>
      <c r="F88" s="36">
        <v>53</v>
      </c>
      <c r="G88" s="31">
        <v>58.6</v>
      </c>
      <c r="H88" s="32">
        <v>50</v>
      </c>
      <c r="J88" s="30" t="s">
        <v>91</v>
      </c>
      <c r="K88" s="36">
        <v>2</v>
      </c>
      <c r="L88" s="36">
        <v>5</v>
      </c>
      <c r="M88" s="36">
        <v>0</v>
      </c>
      <c r="N88" s="36">
        <v>4</v>
      </c>
      <c r="O88" s="36">
        <v>2</v>
      </c>
      <c r="P88" s="31">
        <v>2.6</v>
      </c>
      <c r="Q88" s="32">
        <v>61</v>
      </c>
      <c r="S88" s="30" t="s">
        <v>91</v>
      </c>
      <c r="T88" s="36">
        <v>2</v>
      </c>
      <c r="U88" s="36">
        <v>5</v>
      </c>
      <c r="V88" s="36">
        <v>0</v>
      </c>
      <c r="W88" s="36">
        <v>4</v>
      </c>
      <c r="X88" s="36">
        <v>2</v>
      </c>
      <c r="Y88" s="31">
        <v>2.6</v>
      </c>
      <c r="Z88" s="32">
        <v>62</v>
      </c>
      <c r="AB88" s="30" t="s">
        <v>91</v>
      </c>
      <c r="AC88" s="36">
        <v>7</v>
      </c>
      <c r="AD88" s="36">
        <v>8</v>
      </c>
      <c r="AE88" s="36">
        <v>4</v>
      </c>
      <c r="AF88" s="36">
        <v>10</v>
      </c>
      <c r="AG88" s="36">
        <v>4</v>
      </c>
      <c r="AH88" s="31">
        <v>6.6</v>
      </c>
      <c r="AI88" s="32">
        <v>53</v>
      </c>
      <c r="AK88" s="30" t="s">
        <v>91</v>
      </c>
      <c r="AL88" s="36">
        <v>7</v>
      </c>
      <c r="AM88" s="36">
        <v>8</v>
      </c>
      <c r="AN88" s="36">
        <v>5</v>
      </c>
      <c r="AO88" s="36">
        <v>11</v>
      </c>
      <c r="AP88" s="36">
        <v>5</v>
      </c>
      <c r="AQ88" s="31">
        <v>7.2</v>
      </c>
      <c r="AR88" s="32">
        <v>54</v>
      </c>
    </row>
    <row r="89" spans="1:44" x14ac:dyDescent="0.25">
      <c r="A89" s="30" t="s">
        <v>92</v>
      </c>
      <c r="B89" s="36">
        <v>30</v>
      </c>
      <c r="C89" s="36">
        <v>46</v>
      </c>
      <c r="D89" s="36">
        <v>39</v>
      </c>
      <c r="E89" s="36">
        <v>31</v>
      </c>
      <c r="F89" s="36">
        <v>41</v>
      </c>
      <c r="G89" s="31">
        <v>37.4</v>
      </c>
      <c r="H89" s="32">
        <v>64</v>
      </c>
      <c r="J89" s="30" t="s">
        <v>92</v>
      </c>
      <c r="K89" s="36">
        <v>2</v>
      </c>
      <c r="L89" s="36">
        <v>0</v>
      </c>
      <c r="M89" s="36">
        <v>6</v>
      </c>
      <c r="N89" s="36">
        <v>2</v>
      </c>
      <c r="O89" s="36">
        <v>2</v>
      </c>
      <c r="P89" s="31">
        <v>2.4</v>
      </c>
      <c r="Q89" s="32">
        <v>64</v>
      </c>
      <c r="S89" s="30" t="s">
        <v>92</v>
      </c>
      <c r="T89" s="36">
        <v>2</v>
      </c>
      <c r="U89" s="36">
        <v>0</v>
      </c>
      <c r="V89" s="36">
        <v>6</v>
      </c>
      <c r="W89" s="36">
        <v>2</v>
      </c>
      <c r="X89" s="36">
        <v>2</v>
      </c>
      <c r="Y89" s="31">
        <v>2.4</v>
      </c>
      <c r="Z89" s="32">
        <v>65</v>
      </c>
      <c r="AB89" s="30" t="s">
        <v>92</v>
      </c>
      <c r="AC89" s="36">
        <v>8</v>
      </c>
      <c r="AD89" s="36">
        <v>9</v>
      </c>
      <c r="AE89" s="36">
        <v>8</v>
      </c>
      <c r="AF89" s="36">
        <v>3</v>
      </c>
      <c r="AG89" s="36">
        <v>4</v>
      </c>
      <c r="AH89" s="31">
        <v>6.4</v>
      </c>
      <c r="AI89" s="32">
        <v>58</v>
      </c>
      <c r="AK89" s="30" t="s">
        <v>92</v>
      </c>
      <c r="AL89" s="36">
        <v>8</v>
      </c>
      <c r="AM89" s="36">
        <v>10</v>
      </c>
      <c r="AN89" s="36">
        <v>8</v>
      </c>
      <c r="AO89" s="36">
        <v>3</v>
      </c>
      <c r="AP89" s="36">
        <v>4</v>
      </c>
      <c r="AQ89" s="31">
        <v>6.6</v>
      </c>
      <c r="AR89" s="32">
        <v>62</v>
      </c>
    </row>
    <row r="90" spans="1:44" x14ac:dyDescent="0.25">
      <c r="A90" s="30" t="s">
        <v>93</v>
      </c>
      <c r="B90" s="36">
        <v>54</v>
      </c>
      <c r="C90" s="36">
        <v>55</v>
      </c>
      <c r="D90" s="36">
        <v>58</v>
      </c>
      <c r="E90" s="36">
        <v>61</v>
      </c>
      <c r="F90" s="36">
        <v>63</v>
      </c>
      <c r="G90" s="31">
        <v>58.2</v>
      </c>
      <c r="H90" s="32">
        <v>51</v>
      </c>
      <c r="J90" s="30" t="s">
        <v>93</v>
      </c>
      <c r="K90" s="36">
        <v>5</v>
      </c>
      <c r="L90" s="36">
        <v>8</v>
      </c>
      <c r="M90" s="36">
        <v>5</v>
      </c>
      <c r="N90" s="36">
        <v>2</v>
      </c>
      <c r="O90" s="36">
        <v>3</v>
      </c>
      <c r="P90" s="31">
        <v>4.5999999999999996</v>
      </c>
      <c r="Q90" s="32">
        <v>43</v>
      </c>
      <c r="S90" s="30" t="s">
        <v>93</v>
      </c>
      <c r="T90" s="36">
        <v>6</v>
      </c>
      <c r="U90" s="36">
        <v>8</v>
      </c>
      <c r="V90" s="36">
        <v>5</v>
      </c>
      <c r="W90" s="36">
        <v>2</v>
      </c>
      <c r="X90" s="36">
        <v>3</v>
      </c>
      <c r="Y90" s="31">
        <v>4.8</v>
      </c>
      <c r="Z90" s="32">
        <v>42</v>
      </c>
      <c r="AB90" s="30" t="s">
        <v>93</v>
      </c>
      <c r="AC90" s="36">
        <v>5</v>
      </c>
      <c r="AD90" s="36">
        <v>12</v>
      </c>
      <c r="AE90" s="36">
        <v>9</v>
      </c>
      <c r="AF90" s="36">
        <v>8</v>
      </c>
      <c r="AG90" s="36">
        <v>12</v>
      </c>
      <c r="AH90" s="31">
        <v>9.1999999999999993</v>
      </c>
      <c r="AI90" s="32">
        <v>35</v>
      </c>
      <c r="AK90" s="30" t="s">
        <v>93</v>
      </c>
      <c r="AL90" s="36">
        <v>5</v>
      </c>
      <c r="AM90" s="36">
        <v>16</v>
      </c>
      <c r="AN90" s="36">
        <v>9</v>
      </c>
      <c r="AO90" s="36">
        <v>9</v>
      </c>
      <c r="AP90" s="36">
        <v>14</v>
      </c>
      <c r="AQ90" s="31">
        <v>10.6</v>
      </c>
      <c r="AR90" s="32">
        <v>33</v>
      </c>
    </row>
    <row r="91" spans="1:44" x14ac:dyDescent="0.25">
      <c r="A91" s="30" t="s">
        <v>94</v>
      </c>
      <c r="B91" s="36">
        <v>15</v>
      </c>
      <c r="C91" s="36">
        <v>19</v>
      </c>
      <c r="D91" s="36">
        <v>16</v>
      </c>
      <c r="E91" s="36">
        <v>15</v>
      </c>
      <c r="F91" s="36">
        <v>20</v>
      </c>
      <c r="G91" s="31">
        <v>17</v>
      </c>
      <c r="H91" s="32">
        <v>82</v>
      </c>
      <c r="J91" s="30" t="s">
        <v>94</v>
      </c>
      <c r="K91" s="36">
        <v>0</v>
      </c>
      <c r="L91" s="36">
        <v>1</v>
      </c>
      <c r="M91" s="36">
        <v>1</v>
      </c>
      <c r="N91" s="36">
        <v>1</v>
      </c>
      <c r="O91" s="36">
        <v>1</v>
      </c>
      <c r="P91" s="31">
        <v>0.8</v>
      </c>
      <c r="Q91" s="32">
        <v>84</v>
      </c>
      <c r="S91" s="30" t="s">
        <v>94</v>
      </c>
      <c r="T91" s="36">
        <v>0</v>
      </c>
      <c r="U91" s="36">
        <v>1</v>
      </c>
      <c r="V91" s="36">
        <v>1</v>
      </c>
      <c r="W91" s="36">
        <v>1</v>
      </c>
      <c r="X91" s="36">
        <v>1</v>
      </c>
      <c r="Y91" s="31">
        <v>0.8</v>
      </c>
      <c r="Z91" s="32">
        <v>84</v>
      </c>
      <c r="AB91" s="30" t="s">
        <v>94</v>
      </c>
      <c r="AC91" s="36">
        <v>0</v>
      </c>
      <c r="AD91" s="36">
        <v>4</v>
      </c>
      <c r="AE91" s="36">
        <v>0</v>
      </c>
      <c r="AF91" s="36">
        <v>4</v>
      </c>
      <c r="AG91" s="36">
        <v>1</v>
      </c>
      <c r="AH91" s="31">
        <v>1.8</v>
      </c>
      <c r="AI91" s="32">
        <v>87</v>
      </c>
      <c r="AK91" s="30" t="s">
        <v>94</v>
      </c>
      <c r="AL91" s="36">
        <v>0</v>
      </c>
      <c r="AM91" s="36">
        <v>5</v>
      </c>
      <c r="AN91" s="36">
        <v>0</v>
      </c>
      <c r="AO91" s="36">
        <v>4</v>
      </c>
      <c r="AP91" s="36">
        <v>1</v>
      </c>
      <c r="AQ91" s="31">
        <v>2</v>
      </c>
      <c r="AR91" s="32">
        <v>86</v>
      </c>
    </row>
    <row r="92" spans="1:44" x14ac:dyDescent="0.25">
      <c r="A92" s="30" t="s">
        <v>95</v>
      </c>
      <c r="B92" s="36">
        <v>15</v>
      </c>
      <c r="C92" s="36">
        <v>29</v>
      </c>
      <c r="D92" s="36">
        <v>29</v>
      </c>
      <c r="E92" s="36">
        <v>14</v>
      </c>
      <c r="F92" s="36">
        <v>22</v>
      </c>
      <c r="G92" s="31">
        <v>21.8</v>
      </c>
      <c r="H92" s="32">
        <v>81</v>
      </c>
      <c r="J92" s="30" t="s">
        <v>95</v>
      </c>
      <c r="K92" s="36">
        <v>0</v>
      </c>
      <c r="L92" s="36">
        <v>1</v>
      </c>
      <c r="M92" s="36">
        <v>0</v>
      </c>
      <c r="N92" s="36">
        <v>0</v>
      </c>
      <c r="O92" s="36">
        <v>1</v>
      </c>
      <c r="P92" s="31">
        <v>0.4</v>
      </c>
      <c r="Q92" s="32">
        <v>91</v>
      </c>
      <c r="S92" s="30" t="s">
        <v>95</v>
      </c>
      <c r="T92" s="36">
        <v>0</v>
      </c>
      <c r="U92" s="36">
        <v>1</v>
      </c>
      <c r="V92" s="36">
        <v>0</v>
      </c>
      <c r="W92" s="36">
        <v>0</v>
      </c>
      <c r="X92" s="36">
        <v>1</v>
      </c>
      <c r="Y92" s="31">
        <v>0.4</v>
      </c>
      <c r="Z92" s="32">
        <v>91</v>
      </c>
      <c r="AB92" s="30" t="s">
        <v>95</v>
      </c>
      <c r="AC92" s="36">
        <v>3</v>
      </c>
      <c r="AD92" s="36">
        <v>3</v>
      </c>
      <c r="AE92" s="36">
        <v>4</v>
      </c>
      <c r="AF92" s="36">
        <v>0</v>
      </c>
      <c r="AG92" s="36">
        <v>6</v>
      </c>
      <c r="AH92" s="31">
        <v>3.2</v>
      </c>
      <c r="AI92" s="32">
        <v>74</v>
      </c>
      <c r="AK92" s="30" t="s">
        <v>95</v>
      </c>
      <c r="AL92" s="36">
        <v>3</v>
      </c>
      <c r="AM92" s="36">
        <v>4</v>
      </c>
      <c r="AN92" s="36">
        <v>5</v>
      </c>
      <c r="AO92" s="36">
        <v>0</v>
      </c>
      <c r="AP92" s="36">
        <v>6</v>
      </c>
      <c r="AQ92" s="31">
        <v>3.6</v>
      </c>
      <c r="AR92" s="32">
        <v>74</v>
      </c>
    </row>
    <row r="93" spans="1:44" x14ac:dyDescent="0.25">
      <c r="A93" s="30" t="s">
        <v>96</v>
      </c>
      <c r="B93" s="36">
        <v>6</v>
      </c>
      <c r="C93" s="36">
        <v>9</v>
      </c>
      <c r="D93" s="36">
        <v>5</v>
      </c>
      <c r="E93" s="36">
        <v>6</v>
      </c>
      <c r="F93" s="36">
        <v>3</v>
      </c>
      <c r="G93" s="31">
        <v>5.8</v>
      </c>
      <c r="H93" s="32">
        <v>98</v>
      </c>
      <c r="J93" s="30" t="s">
        <v>96</v>
      </c>
      <c r="K93" s="36">
        <v>1</v>
      </c>
      <c r="L93" s="36">
        <v>0</v>
      </c>
      <c r="M93" s="36">
        <v>0</v>
      </c>
      <c r="N93" s="36">
        <v>0</v>
      </c>
      <c r="O93" s="36">
        <v>1</v>
      </c>
      <c r="P93" s="31">
        <v>0.4</v>
      </c>
      <c r="Q93" s="32">
        <v>91</v>
      </c>
      <c r="S93" s="30" t="s">
        <v>96</v>
      </c>
      <c r="T93" s="36">
        <v>1</v>
      </c>
      <c r="U93" s="36">
        <v>0</v>
      </c>
      <c r="V93" s="36">
        <v>0</v>
      </c>
      <c r="W93" s="36">
        <v>0</v>
      </c>
      <c r="X93" s="36">
        <v>1</v>
      </c>
      <c r="Y93" s="31">
        <v>0.4</v>
      </c>
      <c r="Z93" s="32">
        <v>91</v>
      </c>
      <c r="AB93" s="30" t="s">
        <v>96</v>
      </c>
      <c r="AC93" s="36">
        <v>0</v>
      </c>
      <c r="AD93" s="36">
        <v>0</v>
      </c>
      <c r="AE93" s="36">
        <v>0</v>
      </c>
      <c r="AF93" s="36">
        <v>0</v>
      </c>
      <c r="AG93" s="36">
        <v>0</v>
      </c>
      <c r="AH93" s="31">
        <v>0</v>
      </c>
      <c r="AI93" s="32">
        <v>100</v>
      </c>
      <c r="AK93" s="30" t="s">
        <v>96</v>
      </c>
      <c r="AL93" s="36">
        <v>0</v>
      </c>
      <c r="AM93" s="36">
        <v>0</v>
      </c>
      <c r="AN93" s="36">
        <v>0</v>
      </c>
      <c r="AO93" s="36">
        <v>0</v>
      </c>
      <c r="AP93" s="36">
        <v>0</v>
      </c>
      <c r="AQ93" s="31">
        <v>0</v>
      </c>
      <c r="AR93" s="32">
        <v>100</v>
      </c>
    </row>
    <row r="94" spans="1:44" x14ac:dyDescent="0.25">
      <c r="A94" s="30" t="s">
        <v>97</v>
      </c>
      <c r="B94" s="36">
        <v>186</v>
      </c>
      <c r="C94" s="36">
        <v>158</v>
      </c>
      <c r="D94" s="36">
        <v>183</v>
      </c>
      <c r="E94" s="36">
        <v>182</v>
      </c>
      <c r="F94" s="36">
        <v>168</v>
      </c>
      <c r="G94" s="31">
        <v>175.4</v>
      </c>
      <c r="H94" s="32">
        <v>11</v>
      </c>
      <c r="J94" s="30" t="s">
        <v>97</v>
      </c>
      <c r="K94" s="36">
        <v>9</v>
      </c>
      <c r="L94" s="36">
        <v>9</v>
      </c>
      <c r="M94" s="36">
        <v>8</v>
      </c>
      <c r="N94" s="36">
        <v>7</v>
      </c>
      <c r="O94" s="36">
        <v>5</v>
      </c>
      <c r="P94" s="31">
        <v>7.6</v>
      </c>
      <c r="Q94" s="32">
        <v>16</v>
      </c>
      <c r="S94" s="30" t="s">
        <v>97</v>
      </c>
      <c r="T94" s="36">
        <v>10</v>
      </c>
      <c r="U94" s="36">
        <v>9</v>
      </c>
      <c r="V94" s="36">
        <v>11</v>
      </c>
      <c r="W94" s="36">
        <v>7</v>
      </c>
      <c r="X94" s="36">
        <v>5</v>
      </c>
      <c r="Y94" s="31">
        <v>8.4</v>
      </c>
      <c r="Z94" s="32">
        <v>14</v>
      </c>
      <c r="AB94" s="30" t="s">
        <v>97</v>
      </c>
      <c r="AC94" s="36">
        <v>24</v>
      </c>
      <c r="AD94" s="36">
        <v>20</v>
      </c>
      <c r="AE94" s="36">
        <v>21</v>
      </c>
      <c r="AF94" s="36">
        <v>23</v>
      </c>
      <c r="AG94" s="36">
        <v>20</v>
      </c>
      <c r="AH94" s="31">
        <v>21.6</v>
      </c>
      <c r="AI94" s="32">
        <v>8</v>
      </c>
      <c r="AK94" s="30" t="s">
        <v>97</v>
      </c>
      <c r="AL94" s="36">
        <v>25</v>
      </c>
      <c r="AM94" s="36">
        <v>26</v>
      </c>
      <c r="AN94" s="36">
        <v>24</v>
      </c>
      <c r="AO94" s="36">
        <v>23</v>
      </c>
      <c r="AP94" s="36">
        <v>22</v>
      </c>
      <c r="AQ94" s="31">
        <v>24</v>
      </c>
      <c r="AR94" s="32">
        <v>8</v>
      </c>
    </row>
    <row r="95" spans="1:44" x14ac:dyDescent="0.25">
      <c r="A95" s="30" t="s">
        <v>98</v>
      </c>
      <c r="B95" s="36">
        <v>60</v>
      </c>
      <c r="C95" s="36">
        <v>84</v>
      </c>
      <c r="D95" s="36">
        <v>96</v>
      </c>
      <c r="E95" s="36">
        <v>85</v>
      </c>
      <c r="F95" s="36">
        <v>79</v>
      </c>
      <c r="G95" s="31">
        <v>80.8</v>
      </c>
      <c r="H95" s="32">
        <v>36</v>
      </c>
      <c r="J95" s="30" t="s">
        <v>98</v>
      </c>
      <c r="K95" s="36">
        <v>2</v>
      </c>
      <c r="L95" s="36">
        <v>7</v>
      </c>
      <c r="M95" s="36">
        <v>9</v>
      </c>
      <c r="N95" s="36">
        <v>3</v>
      </c>
      <c r="O95" s="36">
        <v>2</v>
      </c>
      <c r="P95" s="31">
        <v>4.5999999999999996</v>
      </c>
      <c r="Q95" s="32">
        <v>43</v>
      </c>
      <c r="S95" s="30" t="s">
        <v>98</v>
      </c>
      <c r="T95" s="36">
        <v>2</v>
      </c>
      <c r="U95" s="36">
        <v>10</v>
      </c>
      <c r="V95" s="36">
        <v>9</v>
      </c>
      <c r="W95" s="36">
        <v>3</v>
      </c>
      <c r="X95" s="36">
        <v>2</v>
      </c>
      <c r="Y95" s="31">
        <v>5.2</v>
      </c>
      <c r="Z95" s="32">
        <v>37</v>
      </c>
      <c r="AB95" s="30" t="s">
        <v>98</v>
      </c>
      <c r="AC95" s="36">
        <v>9</v>
      </c>
      <c r="AD95" s="36">
        <v>14</v>
      </c>
      <c r="AE95" s="36">
        <v>10</v>
      </c>
      <c r="AF95" s="36">
        <v>8</v>
      </c>
      <c r="AG95" s="36">
        <v>11</v>
      </c>
      <c r="AH95" s="31">
        <v>10.4</v>
      </c>
      <c r="AI95" s="32">
        <v>31</v>
      </c>
      <c r="AK95" s="30" t="s">
        <v>98</v>
      </c>
      <c r="AL95" s="36">
        <v>11</v>
      </c>
      <c r="AM95" s="36">
        <v>20</v>
      </c>
      <c r="AN95" s="36">
        <v>13</v>
      </c>
      <c r="AO95" s="36">
        <v>8</v>
      </c>
      <c r="AP95" s="36">
        <v>16</v>
      </c>
      <c r="AQ95" s="31">
        <v>13.6</v>
      </c>
      <c r="AR95" s="32">
        <v>28</v>
      </c>
    </row>
    <row r="96" spans="1:44" x14ac:dyDescent="0.25">
      <c r="A96" s="30" t="s">
        <v>99</v>
      </c>
      <c r="B96" s="36">
        <v>708</v>
      </c>
      <c r="C96" s="36">
        <v>856</v>
      </c>
      <c r="D96" s="36">
        <v>823</v>
      </c>
      <c r="E96" s="36">
        <v>978</v>
      </c>
      <c r="F96" s="36">
        <v>834</v>
      </c>
      <c r="G96" s="31">
        <v>839.8</v>
      </c>
      <c r="H96" s="32">
        <v>1</v>
      </c>
      <c r="J96" s="30" t="s">
        <v>99</v>
      </c>
      <c r="K96" s="36">
        <v>20</v>
      </c>
      <c r="L96" s="36">
        <v>22</v>
      </c>
      <c r="M96" s="36">
        <v>31</v>
      </c>
      <c r="N96" s="36">
        <v>31</v>
      </c>
      <c r="O96" s="36">
        <v>15</v>
      </c>
      <c r="P96" s="31">
        <v>23.8</v>
      </c>
      <c r="Q96" s="32">
        <v>2</v>
      </c>
      <c r="S96" s="30" t="s">
        <v>99</v>
      </c>
      <c r="T96" s="36">
        <v>20</v>
      </c>
      <c r="U96" s="36">
        <v>27</v>
      </c>
      <c r="V96" s="36">
        <v>35</v>
      </c>
      <c r="W96" s="36">
        <v>34</v>
      </c>
      <c r="X96" s="36">
        <v>15</v>
      </c>
      <c r="Y96" s="31">
        <v>26.2</v>
      </c>
      <c r="Z96" s="32">
        <v>2</v>
      </c>
      <c r="AB96" s="30" t="s">
        <v>99</v>
      </c>
      <c r="AC96" s="36">
        <v>49</v>
      </c>
      <c r="AD96" s="36">
        <v>57</v>
      </c>
      <c r="AE96" s="36">
        <v>49</v>
      </c>
      <c r="AF96" s="36">
        <v>41</v>
      </c>
      <c r="AG96" s="36">
        <v>49</v>
      </c>
      <c r="AH96" s="31">
        <v>49</v>
      </c>
      <c r="AI96" s="32">
        <v>1</v>
      </c>
      <c r="AK96" s="30" t="s">
        <v>99</v>
      </c>
      <c r="AL96" s="36">
        <v>53</v>
      </c>
      <c r="AM96" s="36">
        <v>65</v>
      </c>
      <c r="AN96" s="36">
        <v>57</v>
      </c>
      <c r="AO96" s="36">
        <v>44</v>
      </c>
      <c r="AP96" s="36">
        <v>58</v>
      </c>
      <c r="AQ96" s="31">
        <v>55.4</v>
      </c>
      <c r="AR96" s="32">
        <v>1</v>
      </c>
    </row>
    <row r="97" spans="1:44" x14ac:dyDescent="0.25">
      <c r="A97" s="30" t="s">
        <v>100</v>
      </c>
      <c r="B97" s="36">
        <v>34</v>
      </c>
      <c r="C97" s="36">
        <v>34</v>
      </c>
      <c r="D97" s="36">
        <v>35</v>
      </c>
      <c r="E97" s="36">
        <v>29</v>
      </c>
      <c r="F97" s="36">
        <v>31</v>
      </c>
      <c r="G97" s="31">
        <v>32.6</v>
      </c>
      <c r="H97" s="32">
        <v>67</v>
      </c>
      <c r="J97" s="30" t="s">
        <v>100</v>
      </c>
      <c r="K97" s="36">
        <v>6</v>
      </c>
      <c r="L97" s="36">
        <v>2</v>
      </c>
      <c r="M97" s="36">
        <v>2</v>
      </c>
      <c r="N97" s="36">
        <v>4</v>
      </c>
      <c r="O97" s="36">
        <v>3</v>
      </c>
      <c r="P97" s="31">
        <v>3.4</v>
      </c>
      <c r="Q97" s="32">
        <v>55</v>
      </c>
      <c r="S97" s="30" t="s">
        <v>100</v>
      </c>
      <c r="T97" s="36">
        <v>6</v>
      </c>
      <c r="U97" s="36">
        <v>2</v>
      </c>
      <c r="V97" s="36">
        <v>2</v>
      </c>
      <c r="W97" s="36">
        <v>4</v>
      </c>
      <c r="X97" s="36">
        <v>3</v>
      </c>
      <c r="Y97" s="31">
        <v>3.4</v>
      </c>
      <c r="Z97" s="32">
        <v>58</v>
      </c>
      <c r="AB97" s="30" t="s">
        <v>100</v>
      </c>
      <c r="AC97" s="36">
        <v>5</v>
      </c>
      <c r="AD97" s="36">
        <v>8</v>
      </c>
      <c r="AE97" s="36">
        <v>9</v>
      </c>
      <c r="AF97" s="36">
        <v>8</v>
      </c>
      <c r="AG97" s="36">
        <v>6</v>
      </c>
      <c r="AH97" s="31">
        <v>7.2</v>
      </c>
      <c r="AI97" s="32">
        <v>50</v>
      </c>
      <c r="AK97" s="30" t="s">
        <v>100</v>
      </c>
      <c r="AL97" s="36">
        <v>5</v>
      </c>
      <c r="AM97" s="36">
        <v>9</v>
      </c>
      <c r="AN97" s="36">
        <v>9</v>
      </c>
      <c r="AO97" s="36">
        <v>9</v>
      </c>
      <c r="AP97" s="36">
        <v>7</v>
      </c>
      <c r="AQ97" s="31">
        <v>7.8</v>
      </c>
      <c r="AR97" s="32">
        <v>50</v>
      </c>
    </row>
    <row r="98" spans="1:44" x14ac:dyDescent="0.25">
      <c r="A98" s="30" t="s">
        <v>101</v>
      </c>
      <c r="B98" s="36">
        <v>16</v>
      </c>
      <c r="C98" s="36">
        <v>14</v>
      </c>
      <c r="D98" s="36">
        <v>9</v>
      </c>
      <c r="E98" s="36">
        <v>14</v>
      </c>
      <c r="F98" s="36">
        <v>15</v>
      </c>
      <c r="G98" s="31">
        <v>13.6</v>
      </c>
      <c r="H98" s="32">
        <v>88</v>
      </c>
      <c r="J98" s="30" t="s">
        <v>101</v>
      </c>
      <c r="K98" s="36">
        <v>1</v>
      </c>
      <c r="L98" s="36">
        <v>1</v>
      </c>
      <c r="M98" s="36">
        <v>0</v>
      </c>
      <c r="N98" s="36">
        <v>0</v>
      </c>
      <c r="O98" s="36">
        <v>2</v>
      </c>
      <c r="P98" s="31">
        <v>0.8</v>
      </c>
      <c r="Q98" s="32">
        <v>84</v>
      </c>
      <c r="S98" s="30" t="s">
        <v>101</v>
      </c>
      <c r="T98" s="36">
        <v>1</v>
      </c>
      <c r="U98" s="36">
        <v>1</v>
      </c>
      <c r="V98" s="36">
        <v>0</v>
      </c>
      <c r="W98" s="36">
        <v>0</v>
      </c>
      <c r="X98" s="36">
        <v>2</v>
      </c>
      <c r="Y98" s="31">
        <v>0.8</v>
      </c>
      <c r="Z98" s="32">
        <v>84</v>
      </c>
      <c r="AB98" s="30" t="s">
        <v>101</v>
      </c>
      <c r="AC98" s="36">
        <v>2</v>
      </c>
      <c r="AD98" s="36">
        <v>4</v>
      </c>
      <c r="AE98" s="36">
        <v>4</v>
      </c>
      <c r="AF98" s="36">
        <v>1</v>
      </c>
      <c r="AG98" s="36">
        <v>3</v>
      </c>
      <c r="AH98" s="31">
        <v>2.8</v>
      </c>
      <c r="AI98" s="32">
        <v>81</v>
      </c>
      <c r="AK98" s="30" t="s">
        <v>101</v>
      </c>
      <c r="AL98" s="36">
        <v>2</v>
      </c>
      <c r="AM98" s="36">
        <v>5</v>
      </c>
      <c r="AN98" s="36">
        <v>5</v>
      </c>
      <c r="AO98" s="36">
        <v>1</v>
      </c>
      <c r="AP98" s="36">
        <v>3</v>
      </c>
      <c r="AQ98" s="31">
        <v>3.2</v>
      </c>
      <c r="AR98" s="32">
        <v>80</v>
      </c>
    </row>
    <row r="99" spans="1:44" x14ac:dyDescent="0.25">
      <c r="A99" s="30" t="s">
        <v>102</v>
      </c>
      <c r="B99" s="36">
        <v>28</v>
      </c>
      <c r="C99" s="36">
        <v>33</v>
      </c>
      <c r="D99" s="36">
        <v>30</v>
      </c>
      <c r="E99" s="36">
        <v>29</v>
      </c>
      <c r="F99" s="36">
        <v>32</v>
      </c>
      <c r="G99" s="31">
        <v>30.4</v>
      </c>
      <c r="H99" s="32">
        <v>73</v>
      </c>
      <c r="J99" s="30" t="s">
        <v>102</v>
      </c>
      <c r="K99" s="36">
        <v>0</v>
      </c>
      <c r="L99" s="36">
        <v>0</v>
      </c>
      <c r="M99" s="36">
        <v>1</v>
      </c>
      <c r="N99" s="36">
        <v>1</v>
      </c>
      <c r="O99" s="36">
        <v>1</v>
      </c>
      <c r="P99" s="31">
        <v>0.6</v>
      </c>
      <c r="Q99" s="32">
        <v>86</v>
      </c>
      <c r="S99" s="30" t="s">
        <v>102</v>
      </c>
      <c r="T99" s="36">
        <v>0</v>
      </c>
      <c r="U99" s="36">
        <v>0</v>
      </c>
      <c r="V99" s="36">
        <v>1</v>
      </c>
      <c r="W99" s="36">
        <v>1</v>
      </c>
      <c r="X99" s="36">
        <v>1</v>
      </c>
      <c r="Y99" s="31">
        <v>0.6</v>
      </c>
      <c r="Z99" s="32">
        <v>86</v>
      </c>
      <c r="AB99" s="30" t="s">
        <v>102</v>
      </c>
      <c r="AC99" s="36">
        <v>3</v>
      </c>
      <c r="AD99" s="36">
        <v>3</v>
      </c>
      <c r="AE99" s="36">
        <v>1</v>
      </c>
      <c r="AF99" s="36">
        <v>3</v>
      </c>
      <c r="AG99" s="36">
        <v>4</v>
      </c>
      <c r="AH99" s="31">
        <v>2.8</v>
      </c>
      <c r="AI99" s="32">
        <v>81</v>
      </c>
      <c r="AK99" s="30" t="s">
        <v>102</v>
      </c>
      <c r="AL99" s="36">
        <v>3</v>
      </c>
      <c r="AM99" s="36">
        <v>3</v>
      </c>
      <c r="AN99" s="36">
        <v>2</v>
      </c>
      <c r="AO99" s="36">
        <v>4</v>
      </c>
      <c r="AP99" s="36">
        <v>4</v>
      </c>
      <c r="AQ99" s="31">
        <v>3.2</v>
      </c>
      <c r="AR99" s="32">
        <v>80</v>
      </c>
    </row>
    <row r="100" spans="1:44" x14ac:dyDescent="0.25">
      <c r="A100" s="30" t="s">
        <v>103</v>
      </c>
      <c r="B100" s="36">
        <v>159</v>
      </c>
      <c r="C100" s="36">
        <v>158</v>
      </c>
      <c r="D100" s="36">
        <v>203</v>
      </c>
      <c r="E100" s="36">
        <v>191</v>
      </c>
      <c r="F100" s="36">
        <v>173</v>
      </c>
      <c r="G100" s="31">
        <v>176.8</v>
      </c>
      <c r="H100" s="32">
        <v>10</v>
      </c>
      <c r="J100" s="30" t="s">
        <v>103</v>
      </c>
      <c r="K100" s="36">
        <v>14</v>
      </c>
      <c r="L100" s="36">
        <v>8</v>
      </c>
      <c r="M100" s="36">
        <v>9</v>
      </c>
      <c r="N100" s="36">
        <v>5</v>
      </c>
      <c r="O100" s="36">
        <v>5</v>
      </c>
      <c r="P100" s="31">
        <v>8.1999999999999993</v>
      </c>
      <c r="Q100" s="32">
        <v>12</v>
      </c>
      <c r="S100" s="30" t="s">
        <v>103</v>
      </c>
      <c r="T100" s="36">
        <v>15</v>
      </c>
      <c r="U100" s="36">
        <v>8</v>
      </c>
      <c r="V100" s="36">
        <v>10</v>
      </c>
      <c r="W100" s="36">
        <v>5</v>
      </c>
      <c r="X100" s="36">
        <v>5</v>
      </c>
      <c r="Y100" s="31">
        <v>8.6</v>
      </c>
      <c r="Z100" s="32">
        <v>12</v>
      </c>
      <c r="AB100" s="30" t="s">
        <v>103</v>
      </c>
      <c r="AC100" s="36">
        <v>22</v>
      </c>
      <c r="AD100" s="36">
        <v>14</v>
      </c>
      <c r="AE100" s="36">
        <v>20</v>
      </c>
      <c r="AF100" s="36">
        <v>22</v>
      </c>
      <c r="AG100" s="36">
        <v>18</v>
      </c>
      <c r="AH100" s="31">
        <v>19.2</v>
      </c>
      <c r="AI100" s="32">
        <v>10</v>
      </c>
      <c r="AK100" s="30" t="s">
        <v>103</v>
      </c>
      <c r="AL100" s="36">
        <v>23</v>
      </c>
      <c r="AM100" s="36">
        <v>17</v>
      </c>
      <c r="AN100" s="36">
        <v>22</v>
      </c>
      <c r="AO100" s="36">
        <v>25</v>
      </c>
      <c r="AP100" s="36">
        <v>20</v>
      </c>
      <c r="AQ100" s="31">
        <v>21.4</v>
      </c>
      <c r="AR100" s="32">
        <v>10</v>
      </c>
    </row>
    <row r="101" spans="1:44" x14ac:dyDescent="0.25">
      <c r="A101" s="30" t="s">
        <v>104</v>
      </c>
      <c r="B101" s="36">
        <v>27</v>
      </c>
      <c r="C101" s="36">
        <v>43</v>
      </c>
      <c r="D101" s="36">
        <v>51</v>
      </c>
      <c r="E101" s="36">
        <v>62</v>
      </c>
      <c r="F101" s="36">
        <v>64</v>
      </c>
      <c r="G101" s="31">
        <v>49.4</v>
      </c>
      <c r="H101" s="32">
        <v>58</v>
      </c>
      <c r="J101" s="30" t="s">
        <v>104</v>
      </c>
      <c r="K101" s="36">
        <v>1</v>
      </c>
      <c r="L101" s="36">
        <v>5</v>
      </c>
      <c r="M101" s="36">
        <v>4</v>
      </c>
      <c r="N101" s="36">
        <v>2</v>
      </c>
      <c r="O101" s="36">
        <v>6</v>
      </c>
      <c r="P101" s="31">
        <v>3.6</v>
      </c>
      <c r="Q101" s="32">
        <v>53</v>
      </c>
      <c r="S101" s="30" t="s">
        <v>104</v>
      </c>
      <c r="T101" s="36">
        <v>1</v>
      </c>
      <c r="U101" s="36">
        <v>5</v>
      </c>
      <c r="V101" s="36">
        <v>4</v>
      </c>
      <c r="W101" s="36">
        <v>2</v>
      </c>
      <c r="X101" s="36">
        <v>6</v>
      </c>
      <c r="Y101" s="31">
        <v>3.6</v>
      </c>
      <c r="Z101" s="32">
        <v>54</v>
      </c>
      <c r="AB101" s="30" t="s">
        <v>104</v>
      </c>
      <c r="AC101" s="36">
        <v>4</v>
      </c>
      <c r="AD101" s="36">
        <v>7</v>
      </c>
      <c r="AE101" s="36">
        <v>7</v>
      </c>
      <c r="AF101" s="36">
        <v>8</v>
      </c>
      <c r="AG101" s="36">
        <v>4</v>
      </c>
      <c r="AH101" s="31">
        <v>6</v>
      </c>
      <c r="AI101" s="32">
        <v>60</v>
      </c>
      <c r="AK101" s="30" t="s">
        <v>104</v>
      </c>
      <c r="AL101" s="36">
        <v>4</v>
      </c>
      <c r="AM101" s="36">
        <v>10</v>
      </c>
      <c r="AN101" s="36">
        <v>7</v>
      </c>
      <c r="AO101" s="36">
        <v>9</v>
      </c>
      <c r="AP101" s="36">
        <v>5</v>
      </c>
      <c r="AQ101" s="31">
        <v>7</v>
      </c>
      <c r="AR101" s="32">
        <v>57</v>
      </c>
    </row>
    <row r="102" spans="1:44" x14ac:dyDescent="0.25">
      <c r="A102" s="30" t="s">
        <v>105</v>
      </c>
      <c r="B102" s="36">
        <v>119</v>
      </c>
      <c r="C102" s="36">
        <v>124</v>
      </c>
      <c r="D102" s="36">
        <v>141</v>
      </c>
      <c r="E102" s="36">
        <v>135</v>
      </c>
      <c r="F102" s="36">
        <v>126</v>
      </c>
      <c r="G102" s="31">
        <v>129</v>
      </c>
      <c r="H102" s="32">
        <v>22</v>
      </c>
      <c r="J102" s="30" t="s">
        <v>105</v>
      </c>
      <c r="K102" s="36">
        <v>8</v>
      </c>
      <c r="L102" s="36">
        <v>6</v>
      </c>
      <c r="M102" s="36">
        <v>5</v>
      </c>
      <c r="N102" s="36">
        <v>4</v>
      </c>
      <c r="O102" s="36">
        <v>7</v>
      </c>
      <c r="P102" s="31">
        <v>6</v>
      </c>
      <c r="Q102" s="32">
        <v>28</v>
      </c>
      <c r="S102" s="30" t="s">
        <v>105</v>
      </c>
      <c r="T102" s="36">
        <v>9</v>
      </c>
      <c r="U102" s="36">
        <v>6</v>
      </c>
      <c r="V102" s="36">
        <v>6</v>
      </c>
      <c r="W102" s="36">
        <v>5</v>
      </c>
      <c r="X102" s="36">
        <v>10</v>
      </c>
      <c r="Y102" s="31">
        <v>7.2</v>
      </c>
      <c r="Z102" s="32">
        <v>22</v>
      </c>
      <c r="AB102" s="30" t="s">
        <v>105</v>
      </c>
      <c r="AC102" s="36">
        <v>10</v>
      </c>
      <c r="AD102" s="36">
        <v>11</v>
      </c>
      <c r="AE102" s="36">
        <v>9</v>
      </c>
      <c r="AF102" s="36">
        <v>7</v>
      </c>
      <c r="AG102" s="36">
        <v>11</v>
      </c>
      <c r="AH102" s="31">
        <v>9.6</v>
      </c>
      <c r="AI102" s="32">
        <v>33</v>
      </c>
      <c r="AK102" s="30" t="s">
        <v>105</v>
      </c>
      <c r="AL102" s="36">
        <v>11</v>
      </c>
      <c r="AM102" s="36">
        <v>13</v>
      </c>
      <c r="AN102" s="36">
        <v>9</v>
      </c>
      <c r="AO102" s="36">
        <v>7</v>
      </c>
      <c r="AP102" s="36">
        <v>13</v>
      </c>
      <c r="AQ102" s="31">
        <v>10.6</v>
      </c>
      <c r="AR102" s="32">
        <v>33</v>
      </c>
    </row>
    <row r="103" spans="1:44" x14ac:dyDescent="0.25">
      <c r="A103" s="30" t="s">
        <v>106</v>
      </c>
      <c r="B103" s="36">
        <v>27</v>
      </c>
      <c r="C103" s="36">
        <v>27</v>
      </c>
      <c r="D103" s="36">
        <v>35</v>
      </c>
      <c r="E103" s="36">
        <v>26</v>
      </c>
      <c r="F103" s="36">
        <v>25</v>
      </c>
      <c r="G103" s="31">
        <v>28</v>
      </c>
      <c r="H103" s="32">
        <v>76</v>
      </c>
      <c r="J103" s="30" t="s">
        <v>106</v>
      </c>
      <c r="K103" s="36">
        <v>2</v>
      </c>
      <c r="L103" s="36">
        <v>6</v>
      </c>
      <c r="M103" s="36">
        <v>4</v>
      </c>
      <c r="N103" s="36">
        <v>5</v>
      </c>
      <c r="O103" s="36">
        <v>5</v>
      </c>
      <c r="P103" s="31">
        <v>4.4000000000000004</v>
      </c>
      <c r="Q103" s="32">
        <v>45</v>
      </c>
      <c r="S103" s="30" t="s">
        <v>106</v>
      </c>
      <c r="T103" s="36">
        <v>2</v>
      </c>
      <c r="U103" s="36">
        <v>6</v>
      </c>
      <c r="V103" s="36">
        <v>5</v>
      </c>
      <c r="W103" s="36">
        <v>5</v>
      </c>
      <c r="X103" s="36">
        <v>5</v>
      </c>
      <c r="Y103" s="31">
        <v>4.5999999999999996</v>
      </c>
      <c r="Z103" s="32">
        <v>45</v>
      </c>
      <c r="AB103" s="30" t="s">
        <v>106</v>
      </c>
      <c r="AC103" s="36">
        <v>5</v>
      </c>
      <c r="AD103" s="36">
        <v>3</v>
      </c>
      <c r="AE103" s="36">
        <v>11</v>
      </c>
      <c r="AF103" s="36">
        <v>3</v>
      </c>
      <c r="AG103" s="36">
        <v>3</v>
      </c>
      <c r="AH103" s="31">
        <v>5</v>
      </c>
      <c r="AI103" s="32">
        <v>67</v>
      </c>
      <c r="AK103" s="30" t="s">
        <v>106</v>
      </c>
      <c r="AL103" s="36">
        <v>5</v>
      </c>
      <c r="AM103" s="36">
        <v>3</v>
      </c>
      <c r="AN103" s="36">
        <v>11</v>
      </c>
      <c r="AO103" s="36">
        <v>3</v>
      </c>
      <c r="AP103" s="36">
        <v>3</v>
      </c>
      <c r="AQ103" s="31">
        <v>5</v>
      </c>
      <c r="AR103" s="32">
        <v>70</v>
      </c>
    </row>
    <row r="104" spans="1:44" x14ac:dyDescent="0.25">
      <c r="A104" s="33" t="s">
        <v>107</v>
      </c>
      <c r="B104" s="38">
        <v>5</v>
      </c>
      <c r="C104" s="38">
        <v>5</v>
      </c>
      <c r="D104" s="38">
        <v>8</v>
      </c>
      <c r="E104" s="38">
        <v>3</v>
      </c>
      <c r="F104" s="38">
        <v>7</v>
      </c>
      <c r="G104" s="34">
        <v>5.6</v>
      </c>
      <c r="H104" s="35">
        <v>99</v>
      </c>
      <c r="J104" s="33" t="s">
        <v>107</v>
      </c>
      <c r="K104" s="38">
        <v>1</v>
      </c>
      <c r="L104" s="38">
        <v>0</v>
      </c>
      <c r="M104" s="38">
        <v>0</v>
      </c>
      <c r="N104" s="38">
        <v>0</v>
      </c>
      <c r="O104" s="38">
        <v>0</v>
      </c>
      <c r="P104" s="34">
        <v>0.2</v>
      </c>
      <c r="Q104" s="35">
        <v>97</v>
      </c>
      <c r="S104" s="33" t="s">
        <v>107</v>
      </c>
      <c r="T104" s="38">
        <v>1</v>
      </c>
      <c r="U104" s="38">
        <v>0</v>
      </c>
      <c r="V104" s="38">
        <v>0</v>
      </c>
      <c r="W104" s="38">
        <v>0</v>
      </c>
      <c r="X104" s="38">
        <v>0</v>
      </c>
      <c r="Y104" s="34">
        <v>0.2</v>
      </c>
      <c r="Z104" s="35">
        <v>97</v>
      </c>
      <c r="AB104" s="33" t="s">
        <v>107</v>
      </c>
      <c r="AC104" s="38">
        <v>1</v>
      </c>
      <c r="AD104" s="38">
        <v>0</v>
      </c>
      <c r="AE104" s="38">
        <v>1</v>
      </c>
      <c r="AF104" s="38">
        <v>0</v>
      </c>
      <c r="AG104" s="38">
        <v>1</v>
      </c>
      <c r="AH104" s="34">
        <v>0.6</v>
      </c>
      <c r="AI104" s="35">
        <v>98</v>
      </c>
      <c r="AK104" s="33" t="s">
        <v>107</v>
      </c>
      <c r="AL104" s="38">
        <v>1</v>
      </c>
      <c r="AM104" s="38">
        <v>0</v>
      </c>
      <c r="AN104" s="38">
        <v>1</v>
      </c>
      <c r="AO104" s="38">
        <v>0</v>
      </c>
      <c r="AP104" s="38">
        <v>1</v>
      </c>
      <c r="AQ104" s="34">
        <v>0.6</v>
      </c>
      <c r="AR104" s="35">
        <v>98</v>
      </c>
    </row>
    <row r="105" spans="1:44" x14ac:dyDescent="0.25">
      <c r="A105" s="40" t="s">
        <v>151</v>
      </c>
      <c r="B105" s="41">
        <f>SUBTOTAL(109,B5:B104)</f>
        <v>8419</v>
      </c>
      <c r="C105" s="41">
        <f>SUBTOTAL(109,C5:C104)</f>
        <v>9969</v>
      </c>
      <c r="D105" s="41">
        <f>SUBTOTAL(109,D5:D104)</f>
        <v>9721</v>
      </c>
      <c r="E105" s="41">
        <f>SUBTOTAL(109,E5:E104)</f>
        <v>10397</v>
      </c>
      <c r="F105" s="41">
        <f>SUBTOTAL(109,F5:F104)</f>
        <v>9848</v>
      </c>
      <c r="G105" s="42">
        <f>AVERAGE(Table7[[#This Row],[2020]:[2024]])</f>
        <v>9670.7999999999993</v>
      </c>
      <c r="H105" s="43"/>
      <c r="J105" s="40" t="s">
        <v>151</v>
      </c>
      <c r="K105" s="41">
        <f>SUBTOTAL(109,K5:K104)</f>
        <v>499</v>
      </c>
      <c r="L105" s="41">
        <f>SUBTOTAL(109,L5:L104)</f>
        <v>513</v>
      </c>
      <c r="M105" s="41">
        <f>SUBTOTAL(109,M5:M104)</f>
        <v>506</v>
      </c>
      <c r="N105" s="41">
        <f>SUBTOTAL(109,N5:N104)</f>
        <v>458</v>
      </c>
      <c r="O105" s="41">
        <f>SUBTOTAL(109,O5:O104)</f>
        <v>426</v>
      </c>
      <c r="P105" s="42">
        <f>AVERAGE(Table8[[#This Row],[2020]:[2024]])</f>
        <v>480.4</v>
      </c>
      <c r="Q105" s="43"/>
      <c r="S105" s="40" t="s">
        <v>151</v>
      </c>
      <c r="T105" s="41">
        <f>SUBTOTAL(109,T5:T104)</f>
        <v>530</v>
      </c>
      <c r="U105" s="41">
        <f>SUBTOTAL(109,U5:U104)</f>
        <v>543</v>
      </c>
      <c r="V105" s="41">
        <f>SUBTOTAL(109,V5:V104)</f>
        <v>543</v>
      </c>
      <c r="W105" s="41">
        <f>SUBTOTAL(109,W5:W104)</f>
        <v>486</v>
      </c>
      <c r="X105" s="41">
        <f>SUBTOTAL(109,X5:X104)</f>
        <v>452</v>
      </c>
      <c r="Y105" s="42">
        <f>AVERAGE(Table9[[#This Row],[2020]:[2024]])</f>
        <v>510.8</v>
      </c>
      <c r="Z105" s="43"/>
      <c r="AB105" s="40" t="s">
        <v>151</v>
      </c>
      <c r="AC105" s="41">
        <f>SUBTOTAL(109,AC5:AC104)</f>
        <v>913</v>
      </c>
      <c r="AD105" s="41">
        <f>SUBTOTAL(109,AD5:AD104)</f>
        <v>1001</v>
      </c>
      <c r="AE105" s="41">
        <f>SUBTOTAL(109,AE5:AE104)</f>
        <v>966</v>
      </c>
      <c r="AF105" s="41">
        <f>SUBTOTAL(109,AF5:AF104)</f>
        <v>960</v>
      </c>
      <c r="AG105" s="41">
        <f>SUBTOTAL(109,AG5:AG104)</f>
        <v>884</v>
      </c>
      <c r="AH105" s="42">
        <f>AVERAGE(Table10[[#This Row],[2020]:[2024]])</f>
        <v>944.8</v>
      </c>
      <c r="AI105" s="43"/>
      <c r="AK105" s="40" t="s">
        <v>151</v>
      </c>
      <c r="AL105" s="41">
        <f>SUBTOTAL(109,AL5:AL104)</f>
        <v>1012</v>
      </c>
      <c r="AM105" s="41">
        <f>SUBTOTAL(109,AM5:AM104)</f>
        <v>1124</v>
      </c>
      <c r="AN105" s="41">
        <f>SUBTOTAL(109,AN5:AN104)</f>
        <v>1089</v>
      </c>
      <c r="AO105" s="41">
        <f>SUBTOTAL(109,AO5:AO104)</f>
        <v>1062</v>
      </c>
      <c r="AP105" s="41">
        <f>SUBTOTAL(109,AP5:AP104)</f>
        <v>998</v>
      </c>
      <c r="AQ105" s="42">
        <f>AVERAGE(Table11[[#This Row],[2020]:[2024]])</f>
        <v>1057</v>
      </c>
      <c r="AR105" s="43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A381-FA02-4B8B-B337-0B6CB9BB2066}">
  <dimension ref="A1:AR105"/>
  <sheetViews>
    <sheetView showGridLines="0" workbookViewId="0">
      <pane ySplit="4" topLeftCell="A80" activePane="bottomLeft" state="frozen"/>
      <selection pane="bottomLeft"/>
    </sheetView>
  </sheetViews>
  <sheetFormatPr defaultRowHeight="15" x14ac:dyDescent="0.25"/>
  <cols>
    <col min="1" max="1" width="12.42578125" style="23" customWidth="1"/>
    <col min="2" max="6" width="9.5703125" style="23" bestFit="1" customWidth="1"/>
    <col min="7" max="7" width="12.42578125" style="23" bestFit="1" customWidth="1"/>
    <col min="8" max="8" width="10" style="23" bestFit="1" customWidth="1"/>
    <col min="9" max="9" width="5.7109375" style="23" customWidth="1"/>
    <col min="10" max="10" width="12.42578125" style="23" customWidth="1"/>
    <col min="11" max="15" width="9.5703125" style="23" bestFit="1" customWidth="1"/>
    <col min="16" max="16" width="12.42578125" style="23" bestFit="1" customWidth="1"/>
    <col min="17" max="17" width="10" style="23" bestFit="1" customWidth="1"/>
    <col min="18" max="18" width="5.7109375" style="23" customWidth="1"/>
    <col min="19" max="19" width="12.42578125" style="23" customWidth="1"/>
    <col min="20" max="24" width="9.5703125" style="23" bestFit="1" customWidth="1"/>
    <col min="25" max="25" width="12.42578125" style="23" bestFit="1" customWidth="1"/>
    <col min="26" max="26" width="10" style="23" bestFit="1" customWidth="1"/>
    <col min="27" max="27" width="5.7109375" style="23" customWidth="1"/>
    <col min="28" max="28" width="12.42578125" style="23" customWidth="1"/>
    <col min="29" max="33" width="9.5703125" style="23" bestFit="1" customWidth="1"/>
    <col min="34" max="34" width="12.42578125" style="23" bestFit="1" customWidth="1"/>
    <col min="35" max="35" width="10" style="23" bestFit="1" customWidth="1"/>
    <col min="36" max="36" width="5.7109375" style="23" customWidth="1"/>
    <col min="37" max="37" width="12.42578125" style="23" customWidth="1"/>
    <col min="38" max="42" width="9.5703125" style="23" bestFit="1" customWidth="1"/>
    <col min="43" max="43" width="12.42578125" style="23" bestFit="1" customWidth="1"/>
    <col min="44" max="44" width="10" style="23" bestFit="1" customWidth="1"/>
    <col min="45" max="16384" width="9.140625" style="23"/>
  </cols>
  <sheetData>
    <row r="1" spans="1:44" ht="26.25" x14ac:dyDescent="0.25">
      <c r="A1" s="28" t="s">
        <v>113</v>
      </c>
    </row>
    <row r="3" spans="1:44" s="29" customFormat="1" ht="15.75" x14ac:dyDescent="0.25">
      <c r="A3" s="29" t="s">
        <v>118</v>
      </c>
      <c r="J3" s="29" t="s">
        <v>119</v>
      </c>
      <c r="S3" s="29" t="s">
        <v>120</v>
      </c>
      <c r="AB3" s="29" t="s">
        <v>162</v>
      </c>
      <c r="AK3" s="29" t="s">
        <v>121</v>
      </c>
    </row>
    <row r="4" spans="1:44" s="26" customFormat="1" x14ac:dyDescent="0.25">
      <c r="A4" s="27" t="s">
        <v>1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2</v>
      </c>
      <c r="H4" s="25" t="s">
        <v>3</v>
      </c>
      <c r="J4" s="27" t="s">
        <v>1</v>
      </c>
      <c r="K4" s="24" t="s">
        <v>145</v>
      </c>
      <c r="L4" s="24" t="s">
        <v>146</v>
      </c>
      <c r="M4" s="24" t="s">
        <v>147</v>
      </c>
      <c r="N4" s="24" t="s">
        <v>148</v>
      </c>
      <c r="O4" s="24" t="s">
        <v>149</v>
      </c>
      <c r="P4" s="24" t="s">
        <v>2</v>
      </c>
      <c r="Q4" s="25" t="s">
        <v>3</v>
      </c>
      <c r="S4" s="27" t="s">
        <v>1</v>
      </c>
      <c r="T4" s="24" t="s">
        <v>145</v>
      </c>
      <c r="U4" s="24" t="s">
        <v>146</v>
      </c>
      <c r="V4" s="24" t="s">
        <v>147</v>
      </c>
      <c r="W4" s="24" t="s">
        <v>148</v>
      </c>
      <c r="X4" s="24" t="s">
        <v>149</v>
      </c>
      <c r="Y4" s="24" t="s">
        <v>2</v>
      </c>
      <c r="Z4" s="25" t="s">
        <v>3</v>
      </c>
      <c r="AB4" s="27" t="s">
        <v>1</v>
      </c>
      <c r="AC4" s="24" t="s">
        <v>145</v>
      </c>
      <c r="AD4" s="24" t="s">
        <v>146</v>
      </c>
      <c r="AE4" s="24" t="s">
        <v>147</v>
      </c>
      <c r="AF4" s="24" t="s">
        <v>148</v>
      </c>
      <c r="AG4" s="24" t="s">
        <v>149</v>
      </c>
      <c r="AH4" s="24" t="s">
        <v>2</v>
      </c>
      <c r="AI4" s="25" t="s">
        <v>3</v>
      </c>
      <c r="AK4" s="27" t="s">
        <v>1</v>
      </c>
      <c r="AL4" s="24" t="s">
        <v>145</v>
      </c>
      <c r="AM4" s="24" t="s">
        <v>146</v>
      </c>
      <c r="AN4" s="24" t="s">
        <v>147</v>
      </c>
      <c r="AO4" s="24" t="s">
        <v>148</v>
      </c>
      <c r="AP4" s="24" t="s">
        <v>149</v>
      </c>
      <c r="AQ4" s="24" t="s">
        <v>2</v>
      </c>
      <c r="AR4" s="25" t="s">
        <v>3</v>
      </c>
    </row>
    <row r="5" spans="1:44" x14ac:dyDescent="0.25">
      <c r="A5" s="30" t="s">
        <v>8</v>
      </c>
      <c r="B5" s="31">
        <v>206</v>
      </c>
      <c r="C5" s="31">
        <v>229</v>
      </c>
      <c r="D5" s="31">
        <v>260</v>
      </c>
      <c r="E5" s="31">
        <v>212</v>
      </c>
      <c r="F5" s="31">
        <v>247</v>
      </c>
      <c r="G5" s="31">
        <v>230.8</v>
      </c>
      <c r="H5" s="32">
        <v>18</v>
      </c>
      <c r="J5" s="30" t="s">
        <v>8</v>
      </c>
      <c r="K5" s="31">
        <v>9</v>
      </c>
      <c r="L5" s="31">
        <v>7</v>
      </c>
      <c r="M5" s="31">
        <v>8</v>
      </c>
      <c r="N5" s="31">
        <v>4</v>
      </c>
      <c r="O5" s="31">
        <v>10</v>
      </c>
      <c r="P5" s="31">
        <v>7.6</v>
      </c>
      <c r="Q5" s="32">
        <v>9</v>
      </c>
      <c r="S5" s="30" t="s">
        <v>8</v>
      </c>
      <c r="T5" s="31">
        <v>9</v>
      </c>
      <c r="U5" s="31">
        <v>9</v>
      </c>
      <c r="V5" s="31">
        <v>8</v>
      </c>
      <c r="W5" s="31">
        <v>5</v>
      </c>
      <c r="X5" s="31">
        <v>11</v>
      </c>
      <c r="Y5" s="31">
        <v>8.4</v>
      </c>
      <c r="Z5" s="32">
        <v>10</v>
      </c>
      <c r="AB5" s="30" t="s">
        <v>8</v>
      </c>
      <c r="AC5" s="31">
        <v>18</v>
      </c>
      <c r="AD5" s="31">
        <v>28</v>
      </c>
      <c r="AE5" s="31">
        <v>28</v>
      </c>
      <c r="AF5" s="31">
        <v>18</v>
      </c>
      <c r="AG5" s="31">
        <v>23</v>
      </c>
      <c r="AH5" s="31">
        <v>23</v>
      </c>
      <c r="AI5" s="32">
        <v>3</v>
      </c>
      <c r="AK5" s="30" t="s">
        <v>8</v>
      </c>
      <c r="AL5" s="31">
        <v>29</v>
      </c>
      <c r="AM5" s="31">
        <v>35</v>
      </c>
      <c r="AN5" s="31">
        <v>32</v>
      </c>
      <c r="AO5" s="31">
        <v>26</v>
      </c>
      <c r="AP5" s="31">
        <v>29</v>
      </c>
      <c r="AQ5" s="31">
        <v>30.2</v>
      </c>
      <c r="AR5" s="32">
        <v>4</v>
      </c>
    </row>
    <row r="6" spans="1:44" x14ac:dyDescent="0.25">
      <c r="A6" s="30" t="s">
        <v>9</v>
      </c>
      <c r="B6" s="31">
        <v>36</v>
      </c>
      <c r="C6" s="31">
        <v>52</v>
      </c>
      <c r="D6" s="31">
        <v>37</v>
      </c>
      <c r="E6" s="31">
        <v>44</v>
      </c>
      <c r="F6" s="31">
        <v>39</v>
      </c>
      <c r="G6" s="31">
        <v>41.6</v>
      </c>
      <c r="H6" s="32">
        <v>80</v>
      </c>
      <c r="J6" s="30" t="s">
        <v>9</v>
      </c>
      <c r="K6" s="31">
        <v>0</v>
      </c>
      <c r="L6" s="31">
        <v>0</v>
      </c>
      <c r="M6" s="31">
        <v>0</v>
      </c>
      <c r="N6" s="31">
        <v>1</v>
      </c>
      <c r="O6" s="31">
        <v>3</v>
      </c>
      <c r="P6" s="31">
        <v>0.8</v>
      </c>
      <c r="Q6" s="32">
        <v>77</v>
      </c>
      <c r="S6" s="30" t="s">
        <v>9</v>
      </c>
      <c r="T6" s="31">
        <v>0</v>
      </c>
      <c r="U6" s="31">
        <v>0</v>
      </c>
      <c r="V6" s="31">
        <v>0</v>
      </c>
      <c r="W6" s="31">
        <v>1</v>
      </c>
      <c r="X6" s="31">
        <v>3</v>
      </c>
      <c r="Y6" s="31">
        <v>0.8</v>
      </c>
      <c r="Z6" s="32">
        <v>79</v>
      </c>
      <c r="AB6" s="30" t="s">
        <v>9</v>
      </c>
      <c r="AC6" s="31">
        <v>3</v>
      </c>
      <c r="AD6" s="31">
        <v>4</v>
      </c>
      <c r="AE6" s="31">
        <v>1</v>
      </c>
      <c r="AF6" s="31">
        <v>5</v>
      </c>
      <c r="AG6" s="31">
        <v>2</v>
      </c>
      <c r="AH6" s="31">
        <v>3</v>
      </c>
      <c r="AI6" s="32">
        <v>67</v>
      </c>
      <c r="AK6" s="30" t="s">
        <v>9</v>
      </c>
      <c r="AL6" s="31">
        <v>3</v>
      </c>
      <c r="AM6" s="31">
        <v>4</v>
      </c>
      <c r="AN6" s="31">
        <v>1</v>
      </c>
      <c r="AO6" s="31">
        <v>5</v>
      </c>
      <c r="AP6" s="31">
        <v>3</v>
      </c>
      <c r="AQ6" s="31">
        <v>3.2</v>
      </c>
      <c r="AR6" s="32">
        <v>72</v>
      </c>
    </row>
    <row r="7" spans="1:44" x14ac:dyDescent="0.25">
      <c r="A7" s="30" t="s">
        <v>10</v>
      </c>
      <c r="B7" s="31">
        <v>36</v>
      </c>
      <c r="C7" s="31">
        <v>31</v>
      </c>
      <c r="D7" s="31">
        <v>26</v>
      </c>
      <c r="E7" s="31">
        <v>23</v>
      </c>
      <c r="F7" s="31">
        <v>26</v>
      </c>
      <c r="G7" s="31">
        <v>28.4</v>
      </c>
      <c r="H7" s="32">
        <v>88</v>
      </c>
      <c r="J7" s="30" t="s">
        <v>10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2">
        <v>98</v>
      </c>
      <c r="S7" s="30" t="s">
        <v>10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2">
        <v>98</v>
      </c>
      <c r="AB7" s="30" t="s">
        <v>10</v>
      </c>
      <c r="AC7" s="31">
        <v>0</v>
      </c>
      <c r="AD7" s="31">
        <v>3</v>
      </c>
      <c r="AE7" s="31">
        <v>0</v>
      </c>
      <c r="AF7" s="31">
        <v>1</v>
      </c>
      <c r="AG7" s="31">
        <v>0</v>
      </c>
      <c r="AH7" s="31">
        <v>0.8</v>
      </c>
      <c r="AI7" s="32">
        <v>95</v>
      </c>
      <c r="AK7" s="30" t="s">
        <v>10</v>
      </c>
      <c r="AL7" s="31">
        <v>0</v>
      </c>
      <c r="AM7" s="31">
        <v>4</v>
      </c>
      <c r="AN7" s="31">
        <v>0</v>
      </c>
      <c r="AO7" s="31">
        <v>1</v>
      </c>
      <c r="AP7" s="31">
        <v>0</v>
      </c>
      <c r="AQ7" s="31">
        <v>1</v>
      </c>
      <c r="AR7" s="32">
        <v>95</v>
      </c>
    </row>
    <row r="8" spans="1:44" x14ac:dyDescent="0.25">
      <c r="A8" s="30" t="s">
        <v>11</v>
      </c>
      <c r="B8" s="31">
        <v>137</v>
      </c>
      <c r="C8" s="31">
        <v>129</v>
      </c>
      <c r="D8" s="31">
        <v>117</v>
      </c>
      <c r="E8" s="31">
        <v>107</v>
      </c>
      <c r="F8" s="31">
        <v>83</v>
      </c>
      <c r="G8" s="31">
        <v>114.6</v>
      </c>
      <c r="H8" s="32">
        <v>45</v>
      </c>
      <c r="J8" s="30" t="s">
        <v>11</v>
      </c>
      <c r="K8" s="31">
        <v>2</v>
      </c>
      <c r="L8" s="31">
        <v>1</v>
      </c>
      <c r="M8" s="31">
        <v>4</v>
      </c>
      <c r="N8" s="31">
        <v>2</v>
      </c>
      <c r="O8" s="31">
        <v>1</v>
      </c>
      <c r="P8" s="31">
        <v>2</v>
      </c>
      <c r="Q8" s="32">
        <v>57</v>
      </c>
      <c r="S8" s="30" t="s">
        <v>11</v>
      </c>
      <c r="T8" s="31">
        <v>2</v>
      </c>
      <c r="U8" s="31">
        <v>1</v>
      </c>
      <c r="V8" s="31">
        <v>6</v>
      </c>
      <c r="W8" s="31">
        <v>2</v>
      </c>
      <c r="X8" s="31">
        <v>1</v>
      </c>
      <c r="Y8" s="31">
        <v>2.4</v>
      </c>
      <c r="Z8" s="32">
        <v>54</v>
      </c>
      <c r="AB8" s="30" t="s">
        <v>11</v>
      </c>
      <c r="AC8" s="31">
        <v>7</v>
      </c>
      <c r="AD8" s="31">
        <v>7</v>
      </c>
      <c r="AE8" s="31">
        <v>5</v>
      </c>
      <c r="AF8" s="31">
        <v>10</v>
      </c>
      <c r="AG8" s="31">
        <v>4</v>
      </c>
      <c r="AH8" s="31">
        <v>6.6</v>
      </c>
      <c r="AI8" s="32">
        <v>35</v>
      </c>
      <c r="AK8" s="30" t="s">
        <v>11</v>
      </c>
      <c r="AL8" s="31">
        <v>8</v>
      </c>
      <c r="AM8" s="31">
        <v>7</v>
      </c>
      <c r="AN8" s="31">
        <v>7</v>
      </c>
      <c r="AO8" s="31">
        <v>10</v>
      </c>
      <c r="AP8" s="31">
        <v>5</v>
      </c>
      <c r="AQ8" s="31">
        <v>7.4</v>
      </c>
      <c r="AR8" s="32">
        <v>41</v>
      </c>
    </row>
    <row r="9" spans="1:44" x14ac:dyDescent="0.25">
      <c r="A9" s="30" t="s">
        <v>12</v>
      </c>
      <c r="B9" s="31">
        <v>65</v>
      </c>
      <c r="C9" s="31">
        <v>54</v>
      </c>
      <c r="D9" s="31">
        <v>31</v>
      </c>
      <c r="E9" s="31">
        <v>21</v>
      </c>
      <c r="F9" s="31">
        <v>37</v>
      </c>
      <c r="G9" s="31">
        <v>41.6</v>
      </c>
      <c r="H9" s="32">
        <v>80</v>
      </c>
      <c r="J9" s="30" t="s">
        <v>12</v>
      </c>
      <c r="K9" s="31">
        <v>0</v>
      </c>
      <c r="L9" s="31">
        <v>2</v>
      </c>
      <c r="M9" s="31">
        <v>1</v>
      </c>
      <c r="N9" s="31">
        <v>1</v>
      </c>
      <c r="O9" s="31">
        <v>0</v>
      </c>
      <c r="P9" s="31">
        <v>0.8</v>
      </c>
      <c r="Q9" s="32">
        <v>77</v>
      </c>
      <c r="S9" s="30" t="s">
        <v>12</v>
      </c>
      <c r="T9" s="31">
        <v>0</v>
      </c>
      <c r="U9" s="31">
        <v>2</v>
      </c>
      <c r="V9" s="31">
        <v>1</v>
      </c>
      <c r="W9" s="31">
        <v>2</v>
      </c>
      <c r="X9" s="31">
        <v>0</v>
      </c>
      <c r="Y9" s="31">
        <v>1</v>
      </c>
      <c r="Z9" s="32">
        <v>73</v>
      </c>
      <c r="AB9" s="30" t="s">
        <v>12</v>
      </c>
      <c r="AC9" s="31">
        <v>0</v>
      </c>
      <c r="AD9" s="31">
        <v>3</v>
      </c>
      <c r="AE9" s="31">
        <v>1</v>
      </c>
      <c r="AF9" s="31">
        <v>2</v>
      </c>
      <c r="AG9" s="31">
        <v>1</v>
      </c>
      <c r="AH9" s="31">
        <v>1.4</v>
      </c>
      <c r="AI9" s="32">
        <v>87</v>
      </c>
      <c r="AK9" s="30" t="s">
        <v>12</v>
      </c>
      <c r="AL9" s="31">
        <v>0</v>
      </c>
      <c r="AM9" s="31">
        <v>3</v>
      </c>
      <c r="AN9" s="31">
        <v>1</v>
      </c>
      <c r="AO9" s="31">
        <v>4</v>
      </c>
      <c r="AP9" s="31">
        <v>1</v>
      </c>
      <c r="AQ9" s="31">
        <v>1.8</v>
      </c>
      <c r="AR9" s="32">
        <v>87</v>
      </c>
    </row>
    <row r="10" spans="1:44" x14ac:dyDescent="0.25">
      <c r="A10" s="30" t="s">
        <v>13</v>
      </c>
      <c r="B10" s="31">
        <v>37</v>
      </c>
      <c r="C10" s="31">
        <v>40</v>
      </c>
      <c r="D10" s="31">
        <v>37</v>
      </c>
      <c r="E10" s="31">
        <v>41</v>
      </c>
      <c r="F10" s="31">
        <v>56</v>
      </c>
      <c r="G10" s="31">
        <v>42.2</v>
      </c>
      <c r="H10" s="32">
        <v>78</v>
      </c>
      <c r="J10" s="30" t="s">
        <v>13</v>
      </c>
      <c r="K10" s="31">
        <v>1</v>
      </c>
      <c r="L10" s="31">
        <v>0</v>
      </c>
      <c r="M10" s="31">
        <v>0</v>
      </c>
      <c r="N10" s="31">
        <v>0</v>
      </c>
      <c r="O10" s="31">
        <v>2</v>
      </c>
      <c r="P10" s="31">
        <v>0.6</v>
      </c>
      <c r="Q10" s="32">
        <v>85</v>
      </c>
      <c r="S10" s="30" t="s">
        <v>13</v>
      </c>
      <c r="T10" s="31">
        <v>1</v>
      </c>
      <c r="U10" s="31">
        <v>0</v>
      </c>
      <c r="V10" s="31">
        <v>0</v>
      </c>
      <c r="W10" s="31">
        <v>0</v>
      </c>
      <c r="X10" s="31">
        <v>2</v>
      </c>
      <c r="Y10" s="31">
        <v>0.6</v>
      </c>
      <c r="Z10" s="32">
        <v>86</v>
      </c>
      <c r="AB10" s="30" t="s">
        <v>13</v>
      </c>
      <c r="AC10" s="31">
        <v>1</v>
      </c>
      <c r="AD10" s="31">
        <v>2</v>
      </c>
      <c r="AE10" s="31">
        <v>3</v>
      </c>
      <c r="AF10" s="31">
        <v>0</v>
      </c>
      <c r="AG10" s="31">
        <v>0</v>
      </c>
      <c r="AH10" s="31">
        <v>1.2</v>
      </c>
      <c r="AI10" s="32">
        <v>89</v>
      </c>
      <c r="AK10" s="30" t="s">
        <v>13</v>
      </c>
      <c r="AL10" s="31">
        <v>1</v>
      </c>
      <c r="AM10" s="31">
        <v>2</v>
      </c>
      <c r="AN10" s="31">
        <v>3</v>
      </c>
      <c r="AO10" s="31">
        <v>0</v>
      </c>
      <c r="AP10" s="31">
        <v>0</v>
      </c>
      <c r="AQ10" s="31">
        <v>1.2</v>
      </c>
      <c r="AR10" s="32">
        <v>92</v>
      </c>
    </row>
    <row r="11" spans="1:44" x14ac:dyDescent="0.25">
      <c r="A11" s="30" t="s">
        <v>14</v>
      </c>
      <c r="B11" s="31">
        <v>63</v>
      </c>
      <c r="C11" s="31">
        <v>63</v>
      </c>
      <c r="D11" s="31">
        <v>80</v>
      </c>
      <c r="E11" s="31">
        <v>86</v>
      </c>
      <c r="F11" s="31">
        <v>81</v>
      </c>
      <c r="G11" s="31">
        <v>74.599999999999994</v>
      </c>
      <c r="H11" s="32">
        <v>62</v>
      </c>
      <c r="J11" s="30" t="s">
        <v>14</v>
      </c>
      <c r="K11" s="31">
        <v>0</v>
      </c>
      <c r="L11" s="31">
        <v>3</v>
      </c>
      <c r="M11" s="31">
        <v>6</v>
      </c>
      <c r="N11" s="31">
        <v>1</v>
      </c>
      <c r="O11" s="31">
        <v>3</v>
      </c>
      <c r="P11" s="31">
        <v>2.6</v>
      </c>
      <c r="Q11" s="32">
        <v>42</v>
      </c>
      <c r="S11" s="30" t="s">
        <v>14</v>
      </c>
      <c r="T11" s="31">
        <v>0</v>
      </c>
      <c r="U11" s="31">
        <v>3</v>
      </c>
      <c r="V11" s="31">
        <v>6</v>
      </c>
      <c r="W11" s="31">
        <v>1</v>
      </c>
      <c r="X11" s="31">
        <v>3</v>
      </c>
      <c r="Y11" s="31">
        <v>2.6</v>
      </c>
      <c r="Z11" s="32">
        <v>48</v>
      </c>
      <c r="AB11" s="30" t="s">
        <v>14</v>
      </c>
      <c r="AC11" s="31">
        <v>6</v>
      </c>
      <c r="AD11" s="31">
        <v>3</v>
      </c>
      <c r="AE11" s="31">
        <v>7</v>
      </c>
      <c r="AF11" s="31">
        <v>6</v>
      </c>
      <c r="AG11" s="31">
        <v>5</v>
      </c>
      <c r="AH11" s="31">
        <v>5.4</v>
      </c>
      <c r="AI11" s="32">
        <v>43</v>
      </c>
      <c r="AK11" s="30" t="s">
        <v>14</v>
      </c>
      <c r="AL11" s="31">
        <v>7</v>
      </c>
      <c r="AM11" s="31">
        <v>4</v>
      </c>
      <c r="AN11" s="31">
        <v>8</v>
      </c>
      <c r="AO11" s="31">
        <v>6</v>
      </c>
      <c r="AP11" s="31">
        <v>6</v>
      </c>
      <c r="AQ11" s="31">
        <v>6.2</v>
      </c>
      <c r="AR11" s="32">
        <v>49</v>
      </c>
    </row>
    <row r="12" spans="1:44" x14ac:dyDescent="0.25">
      <c r="A12" s="30" t="s">
        <v>15</v>
      </c>
      <c r="B12" s="31">
        <v>55</v>
      </c>
      <c r="C12" s="31">
        <v>64</v>
      </c>
      <c r="D12" s="31">
        <v>62</v>
      </c>
      <c r="E12" s="31">
        <v>70</v>
      </c>
      <c r="F12" s="31">
        <v>53</v>
      </c>
      <c r="G12" s="31">
        <v>60.8</v>
      </c>
      <c r="H12" s="32">
        <v>70</v>
      </c>
      <c r="J12" s="30" t="s">
        <v>15</v>
      </c>
      <c r="K12" s="31">
        <v>1</v>
      </c>
      <c r="L12" s="31">
        <v>3</v>
      </c>
      <c r="M12" s="31">
        <v>3</v>
      </c>
      <c r="N12" s="31">
        <v>4</v>
      </c>
      <c r="O12" s="31">
        <v>0</v>
      </c>
      <c r="P12" s="31">
        <v>2.2000000000000002</v>
      </c>
      <c r="Q12" s="32">
        <v>53</v>
      </c>
      <c r="S12" s="30" t="s">
        <v>15</v>
      </c>
      <c r="T12" s="31">
        <v>1</v>
      </c>
      <c r="U12" s="31">
        <v>3</v>
      </c>
      <c r="V12" s="31">
        <v>3</v>
      </c>
      <c r="W12" s="31">
        <v>5</v>
      </c>
      <c r="X12" s="31">
        <v>0</v>
      </c>
      <c r="Y12" s="31">
        <v>2.4</v>
      </c>
      <c r="Z12" s="32">
        <v>54</v>
      </c>
      <c r="AB12" s="30" t="s">
        <v>15</v>
      </c>
      <c r="AC12" s="31">
        <v>2</v>
      </c>
      <c r="AD12" s="31">
        <v>3</v>
      </c>
      <c r="AE12" s="31">
        <v>3</v>
      </c>
      <c r="AF12" s="31">
        <v>1</v>
      </c>
      <c r="AG12" s="31">
        <v>3</v>
      </c>
      <c r="AH12" s="31">
        <v>2.4</v>
      </c>
      <c r="AI12" s="32">
        <v>72</v>
      </c>
      <c r="AK12" s="30" t="s">
        <v>15</v>
      </c>
      <c r="AL12" s="31">
        <v>2</v>
      </c>
      <c r="AM12" s="31">
        <v>5</v>
      </c>
      <c r="AN12" s="31">
        <v>5</v>
      </c>
      <c r="AO12" s="31">
        <v>2</v>
      </c>
      <c r="AP12" s="31">
        <v>4</v>
      </c>
      <c r="AQ12" s="31">
        <v>3.6</v>
      </c>
      <c r="AR12" s="32">
        <v>68</v>
      </c>
    </row>
    <row r="13" spans="1:44" x14ac:dyDescent="0.25">
      <c r="A13" s="30" t="s">
        <v>16</v>
      </c>
      <c r="B13" s="31">
        <v>68</v>
      </c>
      <c r="C13" s="31">
        <v>53</v>
      </c>
      <c r="D13" s="31">
        <v>48</v>
      </c>
      <c r="E13" s="31">
        <v>48</v>
      </c>
      <c r="F13" s="31">
        <v>38</v>
      </c>
      <c r="G13" s="31">
        <v>51</v>
      </c>
      <c r="H13" s="32">
        <v>73</v>
      </c>
      <c r="J13" s="30" t="s">
        <v>16</v>
      </c>
      <c r="K13" s="31">
        <v>5</v>
      </c>
      <c r="L13" s="31">
        <v>4</v>
      </c>
      <c r="M13" s="31">
        <v>3</v>
      </c>
      <c r="N13" s="31">
        <v>3</v>
      </c>
      <c r="O13" s="31">
        <v>0</v>
      </c>
      <c r="P13" s="31">
        <v>3</v>
      </c>
      <c r="Q13" s="32">
        <v>37</v>
      </c>
      <c r="S13" s="30" t="s">
        <v>16</v>
      </c>
      <c r="T13" s="31">
        <v>6</v>
      </c>
      <c r="U13" s="31">
        <v>4</v>
      </c>
      <c r="V13" s="31">
        <v>3</v>
      </c>
      <c r="W13" s="31">
        <v>3</v>
      </c>
      <c r="X13" s="31">
        <v>0</v>
      </c>
      <c r="Y13" s="31">
        <v>3.2</v>
      </c>
      <c r="Z13" s="32">
        <v>39</v>
      </c>
      <c r="AB13" s="30" t="s">
        <v>16</v>
      </c>
      <c r="AC13" s="31">
        <v>1</v>
      </c>
      <c r="AD13" s="31">
        <v>5</v>
      </c>
      <c r="AE13" s="31">
        <v>1</v>
      </c>
      <c r="AF13" s="31">
        <v>4</v>
      </c>
      <c r="AG13" s="31">
        <v>5</v>
      </c>
      <c r="AH13" s="31">
        <v>3.2</v>
      </c>
      <c r="AI13" s="32">
        <v>63</v>
      </c>
      <c r="AK13" s="30" t="s">
        <v>16</v>
      </c>
      <c r="AL13" s="31">
        <v>1</v>
      </c>
      <c r="AM13" s="31">
        <v>6</v>
      </c>
      <c r="AN13" s="31">
        <v>1</v>
      </c>
      <c r="AO13" s="31">
        <v>4</v>
      </c>
      <c r="AP13" s="31">
        <v>5</v>
      </c>
      <c r="AQ13" s="31">
        <v>3.4</v>
      </c>
      <c r="AR13" s="32">
        <v>70</v>
      </c>
    </row>
    <row r="14" spans="1:44" x14ac:dyDescent="0.25">
      <c r="A14" s="30" t="s">
        <v>17</v>
      </c>
      <c r="B14" s="31">
        <v>164</v>
      </c>
      <c r="C14" s="31">
        <v>203</v>
      </c>
      <c r="D14" s="31">
        <v>161</v>
      </c>
      <c r="E14" s="31">
        <v>166</v>
      </c>
      <c r="F14" s="31">
        <v>167</v>
      </c>
      <c r="G14" s="31">
        <v>172.2</v>
      </c>
      <c r="H14" s="32">
        <v>27</v>
      </c>
      <c r="J14" s="30" t="s">
        <v>17</v>
      </c>
      <c r="K14" s="31">
        <v>7</v>
      </c>
      <c r="L14" s="31">
        <v>4</v>
      </c>
      <c r="M14" s="31">
        <v>8</v>
      </c>
      <c r="N14" s="31">
        <v>4</v>
      </c>
      <c r="O14" s="31">
        <v>3</v>
      </c>
      <c r="P14" s="31">
        <v>5.2</v>
      </c>
      <c r="Q14" s="32">
        <v>18</v>
      </c>
      <c r="S14" s="30" t="s">
        <v>17</v>
      </c>
      <c r="T14" s="31">
        <v>7</v>
      </c>
      <c r="U14" s="31">
        <v>4</v>
      </c>
      <c r="V14" s="31">
        <v>10</v>
      </c>
      <c r="W14" s="31">
        <v>4</v>
      </c>
      <c r="X14" s="31">
        <v>3</v>
      </c>
      <c r="Y14" s="31">
        <v>5.6</v>
      </c>
      <c r="Z14" s="32">
        <v>20</v>
      </c>
      <c r="AB14" s="30" t="s">
        <v>17</v>
      </c>
      <c r="AC14" s="31">
        <v>8</v>
      </c>
      <c r="AD14" s="31">
        <v>12</v>
      </c>
      <c r="AE14" s="31">
        <v>7</v>
      </c>
      <c r="AF14" s="31">
        <v>8</v>
      </c>
      <c r="AG14" s="31">
        <v>11</v>
      </c>
      <c r="AH14" s="31">
        <v>9.1999999999999993</v>
      </c>
      <c r="AI14" s="32">
        <v>19</v>
      </c>
      <c r="AK14" s="30" t="s">
        <v>17</v>
      </c>
      <c r="AL14" s="31">
        <v>13</v>
      </c>
      <c r="AM14" s="31">
        <v>16</v>
      </c>
      <c r="AN14" s="31">
        <v>16</v>
      </c>
      <c r="AO14" s="31">
        <v>8</v>
      </c>
      <c r="AP14" s="31">
        <v>14</v>
      </c>
      <c r="AQ14" s="31">
        <v>13.4</v>
      </c>
      <c r="AR14" s="32">
        <v>16</v>
      </c>
    </row>
    <row r="15" spans="1:44" x14ac:dyDescent="0.25">
      <c r="A15" s="30" t="s">
        <v>18</v>
      </c>
      <c r="B15" s="31">
        <v>459</v>
      </c>
      <c r="C15" s="31">
        <v>404</v>
      </c>
      <c r="D15" s="31">
        <v>441</v>
      </c>
      <c r="E15" s="31">
        <v>398</v>
      </c>
      <c r="F15" s="31">
        <v>400</v>
      </c>
      <c r="G15" s="31">
        <v>420.4</v>
      </c>
      <c r="H15" s="32">
        <v>6</v>
      </c>
      <c r="J15" s="30" t="s">
        <v>18</v>
      </c>
      <c r="K15" s="31">
        <v>6</v>
      </c>
      <c r="L15" s="31">
        <v>5</v>
      </c>
      <c r="M15" s="31">
        <v>3</v>
      </c>
      <c r="N15" s="31">
        <v>4</v>
      </c>
      <c r="O15" s="31">
        <v>6</v>
      </c>
      <c r="P15" s="31">
        <v>4.8</v>
      </c>
      <c r="Q15" s="32">
        <v>22</v>
      </c>
      <c r="S15" s="30" t="s">
        <v>18</v>
      </c>
      <c r="T15" s="31">
        <v>6</v>
      </c>
      <c r="U15" s="31">
        <v>5</v>
      </c>
      <c r="V15" s="31">
        <v>3</v>
      </c>
      <c r="W15" s="31">
        <v>5</v>
      </c>
      <c r="X15" s="31">
        <v>6</v>
      </c>
      <c r="Y15" s="31">
        <v>5</v>
      </c>
      <c r="Z15" s="32">
        <v>25</v>
      </c>
      <c r="AB15" s="30" t="s">
        <v>18</v>
      </c>
      <c r="AC15" s="31">
        <v>5</v>
      </c>
      <c r="AD15" s="31">
        <v>10</v>
      </c>
      <c r="AE15" s="31">
        <v>9</v>
      </c>
      <c r="AF15" s="31">
        <v>12</v>
      </c>
      <c r="AG15" s="31">
        <v>10</v>
      </c>
      <c r="AH15" s="31">
        <v>9.1999999999999993</v>
      </c>
      <c r="AI15" s="32">
        <v>19</v>
      </c>
      <c r="AK15" s="30" t="s">
        <v>18</v>
      </c>
      <c r="AL15" s="31">
        <v>7</v>
      </c>
      <c r="AM15" s="31">
        <v>10</v>
      </c>
      <c r="AN15" s="31">
        <v>12</v>
      </c>
      <c r="AO15" s="31">
        <v>14</v>
      </c>
      <c r="AP15" s="31">
        <v>12</v>
      </c>
      <c r="AQ15" s="31">
        <v>11</v>
      </c>
      <c r="AR15" s="32">
        <v>25</v>
      </c>
    </row>
    <row r="16" spans="1:44" x14ac:dyDescent="0.25">
      <c r="A16" s="30" t="s">
        <v>19</v>
      </c>
      <c r="B16" s="31">
        <v>176</v>
      </c>
      <c r="C16" s="31">
        <v>149</v>
      </c>
      <c r="D16" s="31">
        <v>139</v>
      </c>
      <c r="E16" s="31">
        <v>119</v>
      </c>
      <c r="F16" s="31">
        <v>139</v>
      </c>
      <c r="G16" s="31">
        <v>144.4</v>
      </c>
      <c r="H16" s="32">
        <v>32</v>
      </c>
      <c r="J16" s="30" t="s">
        <v>19</v>
      </c>
      <c r="K16" s="31">
        <v>1</v>
      </c>
      <c r="L16" s="31">
        <v>1</v>
      </c>
      <c r="M16" s="31">
        <v>1</v>
      </c>
      <c r="N16" s="31">
        <v>1</v>
      </c>
      <c r="O16" s="31">
        <v>4</v>
      </c>
      <c r="P16" s="31">
        <v>1.6</v>
      </c>
      <c r="Q16" s="32">
        <v>63</v>
      </c>
      <c r="S16" s="30" t="s">
        <v>19</v>
      </c>
      <c r="T16" s="31">
        <v>1</v>
      </c>
      <c r="U16" s="31">
        <v>1</v>
      </c>
      <c r="V16" s="31">
        <v>1</v>
      </c>
      <c r="W16" s="31">
        <v>1</v>
      </c>
      <c r="X16" s="31">
        <v>4</v>
      </c>
      <c r="Y16" s="31">
        <v>1.6</v>
      </c>
      <c r="Z16" s="32">
        <v>64</v>
      </c>
      <c r="AB16" s="30" t="s">
        <v>19</v>
      </c>
      <c r="AC16" s="31">
        <v>6</v>
      </c>
      <c r="AD16" s="31">
        <v>8</v>
      </c>
      <c r="AE16" s="31">
        <v>6</v>
      </c>
      <c r="AF16" s="31">
        <v>7</v>
      </c>
      <c r="AG16" s="31">
        <v>8</v>
      </c>
      <c r="AH16" s="31">
        <v>7</v>
      </c>
      <c r="AI16" s="32">
        <v>32</v>
      </c>
      <c r="AK16" s="30" t="s">
        <v>19</v>
      </c>
      <c r="AL16" s="31">
        <v>6</v>
      </c>
      <c r="AM16" s="31">
        <v>9</v>
      </c>
      <c r="AN16" s="31">
        <v>6</v>
      </c>
      <c r="AO16" s="31">
        <v>8</v>
      </c>
      <c r="AP16" s="31">
        <v>10</v>
      </c>
      <c r="AQ16" s="31">
        <v>7.8</v>
      </c>
      <c r="AR16" s="32">
        <v>37</v>
      </c>
    </row>
    <row r="17" spans="1:44" x14ac:dyDescent="0.25">
      <c r="A17" s="30" t="s">
        <v>20</v>
      </c>
      <c r="B17" s="31">
        <v>315</v>
      </c>
      <c r="C17" s="31">
        <v>236</v>
      </c>
      <c r="D17" s="31">
        <v>279</v>
      </c>
      <c r="E17" s="31">
        <v>226</v>
      </c>
      <c r="F17" s="31">
        <v>212</v>
      </c>
      <c r="G17" s="31">
        <v>253.6</v>
      </c>
      <c r="H17" s="32">
        <v>15</v>
      </c>
      <c r="J17" s="30" t="s">
        <v>20</v>
      </c>
      <c r="K17" s="31">
        <v>3</v>
      </c>
      <c r="L17" s="31">
        <v>4</v>
      </c>
      <c r="M17" s="31">
        <v>7</v>
      </c>
      <c r="N17" s="31">
        <v>2</v>
      </c>
      <c r="O17" s="31">
        <v>2</v>
      </c>
      <c r="P17" s="31">
        <v>3.6</v>
      </c>
      <c r="Q17" s="32">
        <v>33</v>
      </c>
      <c r="S17" s="30" t="s">
        <v>20</v>
      </c>
      <c r="T17" s="31">
        <v>3</v>
      </c>
      <c r="U17" s="31">
        <v>5</v>
      </c>
      <c r="V17" s="31">
        <v>7</v>
      </c>
      <c r="W17" s="31">
        <v>2</v>
      </c>
      <c r="X17" s="31">
        <v>2</v>
      </c>
      <c r="Y17" s="31">
        <v>3.8</v>
      </c>
      <c r="Z17" s="32">
        <v>36</v>
      </c>
      <c r="AB17" s="30" t="s">
        <v>20</v>
      </c>
      <c r="AC17" s="31">
        <v>13</v>
      </c>
      <c r="AD17" s="31">
        <v>4</v>
      </c>
      <c r="AE17" s="31">
        <v>4</v>
      </c>
      <c r="AF17" s="31">
        <v>3</v>
      </c>
      <c r="AG17" s="31">
        <v>3</v>
      </c>
      <c r="AH17" s="31">
        <v>5.4</v>
      </c>
      <c r="AI17" s="32">
        <v>43</v>
      </c>
      <c r="AK17" s="30" t="s">
        <v>20</v>
      </c>
      <c r="AL17" s="31">
        <v>14</v>
      </c>
      <c r="AM17" s="31">
        <v>8</v>
      </c>
      <c r="AN17" s="31">
        <v>8</v>
      </c>
      <c r="AO17" s="31">
        <v>4</v>
      </c>
      <c r="AP17" s="31">
        <v>3</v>
      </c>
      <c r="AQ17" s="31">
        <v>7.4</v>
      </c>
      <c r="AR17" s="32">
        <v>41</v>
      </c>
    </row>
    <row r="18" spans="1:44" x14ac:dyDescent="0.25">
      <c r="A18" s="30" t="s">
        <v>21</v>
      </c>
      <c r="B18" s="31">
        <v>110</v>
      </c>
      <c r="C18" s="31">
        <v>145</v>
      </c>
      <c r="D18" s="31">
        <v>132</v>
      </c>
      <c r="E18" s="31">
        <v>111</v>
      </c>
      <c r="F18" s="31">
        <v>100</v>
      </c>
      <c r="G18" s="31">
        <v>119.6</v>
      </c>
      <c r="H18" s="32">
        <v>42</v>
      </c>
      <c r="J18" s="30" t="s">
        <v>21</v>
      </c>
      <c r="K18" s="31">
        <v>0</v>
      </c>
      <c r="L18" s="31">
        <v>1</v>
      </c>
      <c r="M18" s="31">
        <v>3</v>
      </c>
      <c r="N18" s="31">
        <v>3</v>
      </c>
      <c r="O18" s="31">
        <v>6</v>
      </c>
      <c r="P18" s="31">
        <v>2.6</v>
      </c>
      <c r="Q18" s="32">
        <v>42</v>
      </c>
      <c r="S18" s="30" t="s">
        <v>21</v>
      </c>
      <c r="T18" s="31">
        <v>0</v>
      </c>
      <c r="U18" s="31">
        <v>1</v>
      </c>
      <c r="V18" s="31">
        <v>3</v>
      </c>
      <c r="W18" s="31">
        <v>3</v>
      </c>
      <c r="X18" s="31">
        <v>6</v>
      </c>
      <c r="Y18" s="31">
        <v>2.6</v>
      </c>
      <c r="Z18" s="32">
        <v>48</v>
      </c>
      <c r="AB18" s="30" t="s">
        <v>21</v>
      </c>
      <c r="AC18" s="31">
        <v>7</v>
      </c>
      <c r="AD18" s="31">
        <v>6</v>
      </c>
      <c r="AE18" s="31">
        <v>6</v>
      </c>
      <c r="AF18" s="31">
        <v>2</v>
      </c>
      <c r="AG18" s="31">
        <v>2</v>
      </c>
      <c r="AH18" s="31">
        <v>4.5999999999999996</v>
      </c>
      <c r="AI18" s="32">
        <v>50</v>
      </c>
      <c r="AK18" s="30" t="s">
        <v>21</v>
      </c>
      <c r="AL18" s="31">
        <v>8</v>
      </c>
      <c r="AM18" s="31">
        <v>6</v>
      </c>
      <c r="AN18" s="31">
        <v>8</v>
      </c>
      <c r="AO18" s="31">
        <v>2</v>
      </c>
      <c r="AP18" s="31">
        <v>3</v>
      </c>
      <c r="AQ18" s="31">
        <v>5.4</v>
      </c>
      <c r="AR18" s="32">
        <v>54</v>
      </c>
    </row>
    <row r="19" spans="1:44" x14ac:dyDescent="0.25">
      <c r="A19" s="30" t="s">
        <v>22</v>
      </c>
      <c r="B19" s="31">
        <v>25</v>
      </c>
      <c r="C19" s="31">
        <v>21</v>
      </c>
      <c r="D19" s="31">
        <v>13</v>
      </c>
      <c r="E19" s="31">
        <v>29</v>
      </c>
      <c r="F19" s="31">
        <v>17</v>
      </c>
      <c r="G19" s="31">
        <v>21</v>
      </c>
      <c r="H19" s="32">
        <v>97</v>
      </c>
      <c r="J19" s="30" t="s">
        <v>22</v>
      </c>
      <c r="K19" s="31">
        <v>2</v>
      </c>
      <c r="L19" s="31">
        <v>1</v>
      </c>
      <c r="M19" s="31">
        <v>0</v>
      </c>
      <c r="N19" s="31">
        <v>0</v>
      </c>
      <c r="O19" s="31">
        <v>0</v>
      </c>
      <c r="P19" s="31">
        <v>0.6</v>
      </c>
      <c r="Q19" s="32">
        <v>85</v>
      </c>
      <c r="S19" s="30" t="s">
        <v>22</v>
      </c>
      <c r="T19" s="31">
        <v>2</v>
      </c>
      <c r="U19" s="31">
        <v>1</v>
      </c>
      <c r="V19" s="31">
        <v>0</v>
      </c>
      <c r="W19" s="31">
        <v>0</v>
      </c>
      <c r="X19" s="31">
        <v>0</v>
      </c>
      <c r="Y19" s="31">
        <v>0.6</v>
      </c>
      <c r="Z19" s="32">
        <v>86</v>
      </c>
      <c r="AB19" s="30" t="s">
        <v>22</v>
      </c>
      <c r="AC19" s="31">
        <v>1</v>
      </c>
      <c r="AD19" s="31">
        <v>0</v>
      </c>
      <c r="AE19" s="31">
        <v>0</v>
      </c>
      <c r="AF19" s="31">
        <v>2</v>
      </c>
      <c r="AG19" s="31">
        <v>0</v>
      </c>
      <c r="AH19" s="31">
        <v>0.6</v>
      </c>
      <c r="AI19" s="32">
        <v>97</v>
      </c>
      <c r="AK19" s="30" t="s">
        <v>22</v>
      </c>
      <c r="AL19" s="31">
        <v>1</v>
      </c>
      <c r="AM19" s="31">
        <v>0</v>
      </c>
      <c r="AN19" s="31">
        <v>0</v>
      </c>
      <c r="AO19" s="31">
        <v>3</v>
      </c>
      <c r="AP19" s="31">
        <v>0</v>
      </c>
      <c r="AQ19" s="31">
        <v>0.8</v>
      </c>
      <c r="AR19" s="32">
        <v>98</v>
      </c>
    </row>
    <row r="20" spans="1:44" x14ac:dyDescent="0.25">
      <c r="A20" s="30" t="s">
        <v>23</v>
      </c>
      <c r="B20" s="31">
        <v>52</v>
      </c>
      <c r="C20" s="31">
        <v>58</v>
      </c>
      <c r="D20" s="31">
        <v>68</v>
      </c>
      <c r="E20" s="31">
        <v>67</v>
      </c>
      <c r="F20" s="31">
        <v>59</v>
      </c>
      <c r="G20" s="31">
        <v>60.8</v>
      </c>
      <c r="H20" s="32">
        <v>70</v>
      </c>
      <c r="J20" s="30" t="s">
        <v>23</v>
      </c>
      <c r="K20" s="31">
        <v>0</v>
      </c>
      <c r="L20" s="31">
        <v>1</v>
      </c>
      <c r="M20" s="31">
        <v>5</v>
      </c>
      <c r="N20" s="31">
        <v>0</v>
      </c>
      <c r="O20" s="31">
        <v>5</v>
      </c>
      <c r="P20" s="31">
        <v>2.2000000000000002</v>
      </c>
      <c r="Q20" s="32">
        <v>53</v>
      </c>
      <c r="S20" s="30" t="s">
        <v>23</v>
      </c>
      <c r="T20" s="31">
        <v>0</v>
      </c>
      <c r="U20" s="31">
        <v>1</v>
      </c>
      <c r="V20" s="31">
        <v>7</v>
      </c>
      <c r="W20" s="31">
        <v>0</v>
      </c>
      <c r="X20" s="31">
        <v>5</v>
      </c>
      <c r="Y20" s="31">
        <v>2.6</v>
      </c>
      <c r="Z20" s="32">
        <v>48</v>
      </c>
      <c r="AB20" s="30" t="s">
        <v>23</v>
      </c>
      <c r="AC20" s="31">
        <v>7</v>
      </c>
      <c r="AD20" s="31">
        <v>6</v>
      </c>
      <c r="AE20" s="31">
        <v>3</v>
      </c>
      <c r="AF20" s="31">
        <v>3</v>
      </c>
      <c r="AG20" s="31">
        <v>2</v>
      </c>
      <c r="AH20" s="31">
        <v>4.2</v>
      </c>
      <c r="AI20" s="32">
        <v>54</v>
      </c>
      <c r="AK20" s="30" t="s">
        <v>23</v>
      </c>
      <c r="AL20" s="31">
        <v>7</v>
      </c>
      <c r="AM20" s="31">
        <v>7</v>
      </c>
      <c r="AN20" s="31">
        <v>5</v>
      </c>
      <c r="AO20" s="31">
        <v>3</v>
      </c>
      <c r="AP20" s="31">
        <v>3</v>
      </c>
      <c r="AQ20" s="31">
        <v>5</v>
      </c>
      <c r="AR20" s="32">
        <v>58</v>
      </c>
    </row>
    <row r="21" spans="1:44" x14ac:dyDescent="0.25">
      <c r="A21" s="30" t="s">
        <v>24</v>
      </c>
      <c r="B21" s="31">
        <v>68</v>
      </c>
      <c r="C21" s="31">
        <v>63</v>
      </c>
      <c r="D21" s="31">
        <v>68</v>
      </c>
      <c r="E21" s="31">
        <v>50</v>
      </c>
      <c r="F21" s="31">
        <v>37</v>
      </c>
      <c r="G21" s="31">
        <v>57.2</v>
      </c>
      <c r="H21" s="32">
        <v>72</v>
      </c>
      <c r="J21" s="30" t="s">
        <v>24</v>
      </c>
      <c r="K21" s="31">
        <v>1</v>
      </c>
      <c r="L21" s="31">
        <v>1</v>
      </c>
      <c r="M21" s="31">
        <v>1</v>
      </c>
      <c r="N21" s="31">
        <v>0</v>
      </c>
      <c r="O21" s="31">
        <v>1</v>
      </c>
      <c r="P21" s="31">
        <v>0.8</v>
      </c>
      <c r="Q21" s="32">
        <v>77</v>
      </c>
      <c r="S21" s="30" t="s">
        <v>24</v>
      </c>
      <c r="T21" s="31">
        <v>2</v>
      </c>
      <c r="U21" s="31">
        <v>1</v>
      </c>
      <c r="V21" s="31">
        <v>1</v>
      </c>
      <c r="W21" s="31">
        <v>0</v>
      </c>
      <c r="X21" s="31">
        <v>2</v>
      </c>
      <c r="Y21" s="31">
        <v>1.2</v>
      </c>
      <c r="Z21" s="32">
        <v>70</v>
      </c>
      <c r="AB21" s="30" t="s">
        <v>24</v>
      </c>
      <c r="AC21" s="31">
        <v>8</v>
      </c>
      <c r="AD21" s="31">
        <v>4</v>
      </c>
      <c r="AE21" s="31">
        <v>3</v>
      </c>
      <c r="AF21" s="31">
        <v>5</v>
      </c>
      <c r="AG21" s="31">
        <v>6</v>
      </c>
      <c r="AH21" s="31">
        <v>5.2</v>
      </c>
      <c r="AI21" s="32">
        <v>47</v>
      </c>
      <c r="AK21" s="30" t="s">
        <v>24</v>
      </c>
      <c r="AL21" s="31">
        <v>12</v>
      </c>
      <c r="AM21" s="31">
        <v>4</v>
      </c>
      <c r="AN21" s="31">
        <v>3</v>
      </c>
      <c r="AO21" s="31">
        <v>6</v>
      </c>
      <c r="AP21" s="31">
        <v>8</v>
      </c>
      <c r="AQ21" s="31">
        <v>6.6</v>
      </c>
      <c r="AR21" s="32">
        <v>47</v>
      </c>
    </row>
    <row r="22" spans="1:44" x14ac:dyDescent="0.25">
      <c r="A22" s="30" t="s">
        <v>25</v>
      </c>
      <c r="B22" s="31">
        <v>238</v>
      </c>
      <c r="C22" s="31">
        <v>187</v>
      </c>
      <c r="D22" s="31">
        <v>192</v>
      </c>
      <c r="E22" s="31">
        <v>172</v>
      </c>
      <c r="F22" s="31">
        <v>172</v>
      </c>
      <c r="G22" s="31">
        <v>192.2</v>
      </c>
      <c r="H22" s="32">
        <v>22</v>
      </c>
      <c r="J22" s="30" t="s">
        <v>25</v>
      </c>
      <c r="K22" s="31">
        <v>6</v>
      </c>
      <c r="L22" s="31">
        <v>3</v>
      </c>
      <c r="M22" s="31">
        <v>5</v>
      </c>
      <c r="N22" s="31">
        <v>1</v>
      </c>
      <c r="O22" s="31">
        <v>6</v>
      </c>
      <c r="P22" s="31">
        <v>4.2</v>
      </c>
      <c r="Q22" s="32">
        <v>28</v>
      </c>
      <c r="S22" s="30" t="s">
        <v>25</v>
      </c>
      <c r="T22" s="31">
        <v>7</v>
      </c>
      <c r="U22" s="31">
        <v>5</v>
      </c>
      <c r="V22" s="31">
        <v>5</v>
      </c>
      <c r="W22" s="31">
        <v>1</v>
      </c>
      <c r="X22" s="31">
        <v>6</v>
      </c>
      <c r="Y22" s="31">
        <v>4.8</v>
      </c>
      <c r="Z22" s="32">
        <v>28</v>
      </c>
      <c r="AB22" s="30" t="s">
        <v>25</v>
      </c>
      <c r="AC22" s="31">
        <v>5</v>
      </c>
      <c r="AD22" s="31">
        <v>6</v>
      </c>
      <c r="AE22" s="31">
        <v>1</v>
      </c>
      <c r="AF22" s="31">
        <v>6</v>
      </c>
      <c r="AG22" s="31">
        <v>2</v>
      </c>
      <c r="AH22" s="31">
        <v>4</v>
      </c>
      <c r="AI22" s="32">
        <v>57</v>
      </c>
      <c r="AK22" s="30" t="s">
        <v>25</v>
      </c>
      <c r="AL22" s="31">
        <v>10</v>
      </c>
      <c r="AM22" s="31">
        <v>8</v>
      </c>
      <c r="AN22" s="31">
        <v>1</v>
      </c>
      <c r="AO22" s="31">
        <v>6</v>
      </c>
      <c r="AP22" s="31">
        <v>5</v>
      </c>
      <c r="AQ22" s="31">
        <v>6</v>
      </c>
      <c r="AR22" s="32">
        <v>50</v>
      </c>
    </row>
    <row r="23" spans="1:44" x14ac:dyDescent="0.25">
      <c r="A23" s="30" t="s">
        <v>26</v>
      </c>
      <c r="B23" s="31">
        <v>130</v>
      </c>
      <c r="C23" s="31">
        <v>127</v>
      </c>
      <c r="D23" s="31">
        <v>160</v>
      </c>
      <c r="E23" s="31">
        <v>136</v>
      </c>
      <c r="F23" s="31">
        <v>142</v>
      </c>
      <c r="G23" s="31">
        <v>139</v>
      </c>
      <c r="H23" s="32">
        <v>34</v>
      </c>
      <c r="J23" s="30" t="s">
        <v>26</v>
      </c>
      <c r="K23" s="31">
        <v>3</v>
      </c>
      <c r="L23" s="31">
        <v>4</v>
      </c>
      <c r="M23" s="31">
        <v>4</v>
      </c>
      <c r="N23" s="31">
        <v>4</v>
      </c>
      <c r="O23" s="31">
        <v>5</v>
      </c>
      <c r="P23" s="31">
        <v>4</v>
      </c>
      <c r="Q23" s="32">
        <v>30</v>
      </c>
      <c r="S23" s="30" t="s">
        <v>26</v>
      </c>
      <c r="T23" s="31">
        <v>3</v>
      </c>
      <c r="U23" s="31">
        <v>4</v>
      </c>
      <c r="V23" s="31">
        <v>4</v>
      </c>
      <c r="W23" s="31">
        <v>4</v>
      </c>
      <c r="X23" s="31">
        <v>5</v>
      </c>
      <c r="Y23" s="31">
        <v>4</v>
      </c>
      <c r="Z23" s="32">
        <v>32</v>
      </c>
      <c r="AB23" s="30" t="s">
        <v>26</v>
      </c>
      <c r="AC23" s="31">
        <v>5</v>
      </c>
      <c r="AD23" s="31">
        <v>6</v>
      </c>
      <c r="AE23" s="31">
        <v>4</v>
      </c>
      <c r="AF23" s="31">
        <v>5</v>
      </c>
      <c r="AG23" s="31">
        <v>6</v>
      </c>
      <c r="AH23" s="31">
        <v>5.2</v>
      </c>
      <c r="AI23" s="32">
        <v>47</v>
      </c>
      <c r="AK23" s="30" t="s">
        <v>26</v>
      </c>
      <c r="AL23" s="31">
        <v>6</v>
      </c>
      <c r="AM23" s="31">
        <v>8</v>
      </c>
      <c r="AN23" s="31">
        <v>6</v>
      </c>
      <c r="AO23" s="31">
        <v>8</v>
      </c>
      <c r="AP23" s="31">
        <v>7</v>
      </c>
      <c r="AQ23" s="31">
        <v>7</v>
      </c>
      <c r="AR23" s="32">
        <v>44</v>
      </c>
    </row>
    <row r="24" spans="1:44" x14ac:dyDescent="0.25">
      <c r="A24" s="30" t="s">
        <v>27</v>
      </c>
      <c r="B24" s="31">
        <v>53</v>
      </c>
      <c r="C24" s="31">
        <v>45</v>
      </c>
      <c r="D24" s="31">
        <v>32</v>
      </c>
      <c r="E24" s="31">
        <v>47</v>
      </c>
      <c r="F24" s="31">
        <v>25</v>
      </c>
      <c r="G24" s="31">
        <v>40.4</v>
      </c>
      <c r="H24" s="32">
        <v>82</v>
      </c>
      <c r="J24" s="30" t="s">
        <v>27</v>
      </c>
      <c r="K24" s="31">
        <v>0</v>
      </c>
      <c r="L24" s="31">
        <v>0</v>
      </c>
      <c r="M24" s="31">
        <v>0</v>
      </c>
      <c r="N24" s="31">
        <v>2</v>
      </c>
      <c r="O24" s="31">
        <v>2</v>
      </c>
      <c r="P24" s="31">
        <v>0.8</v>
      </c>
      <c r="Q24" s="32">
        <v>77</v>
      </c>
      <c r="S24" s="30" t="s">
        <v>27</v>
      </c>
      <c r="T24" s="31">
        <v>0</v>
      </c>
      <c r="U24" s="31">
        <v>0</v>
      </c>
      <c r="V24" s="31">
        <v>0</v>
      </c>
      <c r="W24" s="31">
        <v>2</v>
      </c>
      <c r="X24" s="31">
        <v>2</v>
      </c>
      <c r="Y24" s="31">
        <v>0.8</v>
      </c>
      <c r="Z24" s="32">
        <v>79</v>
      </c>
      <c r="AB24" s="30" t="s">
        <v>27</v>
      </c>
      <c r="AC24" s="31">
        <v>1</v>
      </c>
      <c r="AD24" s="31">
        <v>4</v>
      </c>
      <c r="AE24" s="31">
        <v>4</v>
      </c>
      <c r="AF24" s="31">
        <v>4</v>
      </c>
      <c r="AG24" s="31">
        <v>1</v>
      </c>
      <c r="AH24" s="31">
        <v>2.8</v>
      </c>
      <c r="AI24" s="32">
        <v>68</v>
      </c>
      <c r="AK24" s="30" t="s">
        <v>27</v>
      </c>
      <c r="AL24" s="31">
        <v>1</v>
      </c>
      <c r="AM24" s="31">
        <v>5</v>
      </c>
      <c r="AN24" s="31">
        <v>5</v>
      </c>
      <c r="AO24" s="31">
        <v>8</v>
      </c>
      <c r="AP24" s="31">
        <v>1</v>
      </c>
      <c r="AQ24" s="31">
        <v>4</v>
      </c>
      <c r="AR24" s="32">
        <v>64</v>
      </c>
    </row>
    <row r="25" spans="1:44" x14ac:dyDescent="0.25">
      <c r="A25" s="30" t="s">
        <v>28</v>
      </c>
      <c r="B25" s="31">
        <v>29</v>
      </c>
      <c r="C25" s="31">
        <v>14</v>
      </c>
      <c r="D25" s="31">
        <v>35</v>
      </c>
      <c r="E25" s="31">
        <v>26</v>
      </c>
      <c r="F25" s="31">
        <v>24</v>
      </c>
      <c r="G25" s="31">
        <v>25.6</v>
      </c>
      <c r="H25" s="32">
        <v>91</v>
      </c>
      <c r="J25" s="30" t="s">
        <v>28</v>
      </c>
      <c r="K25" s="31">
        <v>1</v>
      </c>
      <c r="L25" s="31">
        <v>0</v>
      </c>
      <c r="M25" s="31">
        <v>2</v>
      </c>
      <c r="N25" s="31">
        <v>0</v>
      </c>
      <c r="O25" s="31">
        <v>0</v>
      </c>
      <c r="P25" s="31">
        <v>0.6</v>
      </c>
      <c r="Q25" s="32">
        <v>85</v>
      </c>
      <c r="S25" s="30" t="s">
        <v>28</v>
      </c>
      <c r="T25" s="31">
        <v>1</v>
      </c>
      <c r="U25" s="31">
        <v>0</v>
      </c>
      <c r="V25" s="31">
        <v>2</v>
      </c>
      <c r="W25" s="31">
        <v>0</v>
      </c>
      <c r="X25" s="31">
        <v>0</v>
      </c>
      <c r="Y25" s="31">
        <v>0.6</v>
      </c>
      <c r="Z25" s="32">
        <v>86</v>
      </c>
      <c r="AB25" s="30" t="s">
        <v>28</v>
      </c>
      <c r="AC25" s="31">
        <v>0</v>
      </c>
      <c r="AD25" s="31">
        <v>0</v>
      </c>
      <c r="AE25" s="31">
        <v>2</v>
      </c>
      <c r="AF25" s="31">
        <v>1</v>
      </c>
      <c r="AG25" s="31">
        <v>0</v>
      </c>
      <c r="AH25" s="31">
        <v>0.6</v>
      </c>
      <c r="AI25" s="32">
        <v>97</v>
      </c>
      <c r="AK25" s="30" t="s">
        <v>28</v>
      </c>
      <c r="AL25" s="31">
        <v>0</v>
      </c>
      <c r="AM25" s="31">
        <v>0</v>
      </c>
      <c r="AN25" s="31">
        <v>4</v>
      </c>
      <c r="AO25" s="31">
        <v>1</v>
      </c>
      <c r="AP25" s="31">
        <v>0</v>
      </c>
      <c r="AQ25" s="31">
        <v>1</v>
      </c>
      <c r="AR25" s="32">
        <v>95</v>
      </c>
    </row>
    <row r="26" spans="1:44" x14ac:dyDescent="0.25">
      <c r="A26" s="30" t="s">
        <v>29</v>
      </c>
      <c r="B26" s="31">
        <v>23</v>
      </c>
      <c r="C26" s="31">
        <v>24</v>
      </c>
      <c r="D26" s="31">
        <v>23</v>
      </c>
      <c r="E26" s="31">
        <v>21</v>
      </c>
      <c r="F26" s="31">
        <v>12</v>
      </c>
      <c r="G26" s="31">
        <v>20.6</v>
      </c>
      <c r="H26" s="32">
        <v>98</v>
      </c>
      <c r="J26" s="30" t="s">
        <v>29</v>
      </c>
      <c r="K26" s="31">
        <v>0</v>
      </c>
      <c r="L26" s="31">
        <v>1</v>
      </c>
      <c r="M26" s="31">
        <v>0</v>
      </c>
      <c r="N26" s="31">
        <v>0</v>
      </c>
      <c r="O26" s="31">
        <v>0</v>
      </c>
      <c r="P26" s="31">
        <v>0.2</v>
      </c>
      <c r="Q26" s="32">
        <v>95</v>
      </c>
      <c r="S26" s="30" t="s">
        <v>29</v>
      </c>
      <c r="T26" s="31">
        <v>0</v>
      </c>
      <c r="U26" s="31">
        <v>1</v>
      </c>
      <c r="V26" s="31">
        <v>0</v>
      </c>
      <c r="W26" s="31">
        <v>0</v>
      </c>
      <c r="X26" s="31">
        <v>0</v>
      </c>
      <c r="Y26" s="31">
        <v>0.2</v>
      </c>
      <c r="Z26" s="32">
        <v>95</v>
      </c>
      <c r="AB26" s="30" t="s">
        <v>29</v>
      </c>
      <c r="AC26" s="31">
        <v>0</v>
      </c>
      <c r="AD26" s="31">
        <v>2</v>
      </c>
      <c r="AE26" s="31">
        <v>1</v>
      </c>
      <c r="AF26" s="31">
        <v>1</v>
      </c>
      <c r="AG26" s="31">
        <v>0</v>
      </c>
      <c r="AH26" s="31">
        <v>0.8</v>
      </c>
      <c r="AI26" s="32">
        <v>95</v>
      </c>
      <c r="AK26" s="30" t="s">
        <v>29</v>
      </c>
      <c r="AL26" s="31">
        <v>0</v>
      </c>
      <c r="AM26" s="31">
        <v>3</v>
      </c>
      <c r="AN26" s="31">
        <v>1</v>
      </c>
      <c r="AO26" s="31">
        <v>1</v>
      </c>
      <c r="AP26" s="31">
        <v>0</v>
      </c>
      <c r="AQ26" s="31">
        <v>1</v>
      </c>
      <c r="AR26" s="32">
        <v>95</v>
      </c>
    </row>
    <row r="27" spans="1:44" x14ac:dyDescent="0.25">
      <c r="A27" s="30" t="s">
        <v>30</v>
      </c>
      <c r="B27" s="31">
        <v>202</v>
      </c>
      <c r="C27" s="31">
        <v>127</v>
      </c>
      <c r="D27" s="31">
        <v>111</v>
      </c>
      <c r="E27" s="31">
        <v>92</v>
      </c>
      <c r="F27" s="31">
        <v>118</v>
      </c>
      <c r="G27" s="31">
        <v>130</v>
      </c>
      <c r="H27" s="32">
        <v>38</v>
      </c>
      <c r="J27" s="30" t="s">
        <v>30</v>
      </c>
      <c r="K27" s="31">
        <v>4</v>
      </c>
      <c r="L27" s="31">
        <v>4</v>
      </c>
      <c r="M27" s="31">
        <v>2</v>
      </c>
      <c r="N27" s="31">
        <v>0</v>
      </c>
      <c r="O27" s="31">
        <v>0</v>
      </c>
      <c r="P27" s="31">
        <v>2</v>
      </c>
      <c r="Q27" s="32">
        <v>57</v>
      </c>
      <c r="S27" s="30" t="s">
        <v>30</v>
      </c>
      <c r="T27" s="31">
        <v>4</v>
      </c>
      <c r="U27" s="31">
        <v>4</v>
      </c>
      <c r="V27" s="31">
        <v>2</v>
      </c>
      <c r="W27" s="31">
        <v>0</v>
      </c>
      <c r="X27" s="31">
        <v>0</v>
      </c>
      <c r="Y27" s="31">
        <v>2</v>
      </c>
      <c r="Z27" s="32">
        <v>60</v>
      </c>
      <c r="AB27" s="30" t="s">
        <v>30</v>
      </c>
      <c r="AC27" s="31">
        <v>4</v>
      </c>
      <c r="AD27" s="31">
        <v>3</v>
      </c>
      <c r="AE27" s="31">
        <v>1</v>
      </c>
      <c r="AF27" s="31">
        <v>1</v>
      </c>
      <c r="AG27" s="31">
        <v>4</v>
      </c>
      <c r="AH27" s="31">
        <v>2.6</v>
      </c>
      <c r="AI27" s="32">
        <v>70</v>
      </c>
      <c r="AK27" s="30" t="s">
        <v>30</v>
      </c>
      <c r="AL27" s="31">
        <v>6</v>
      </c>
      <c r="AM27" s="31">
        <v>4</v>
      </c>
      <c r="AN27" s="31">
        <v>1</v>
      </c>
      <c r="AO27" s="31">
        <v>1</v>
      </c>
      <c r="AP27" s="31">
        <v>4</v>
      </c>
      <c r="AQ27" s="31">
        <v>3.2</v>
      </c>
      <c r="AR27" s="32">
        <v>72</v>
      </c>
    </row>
    <row r="28" spans="1:44" x14ac:dyDescent="0.25">
      <c r="A28" s="30" t="s">
        <v>31</v>
      </c>
      <c r="B28" s="31">
        <v>198</v>
      </c>
      <c r="C28" s="31">
        <v>163</v>
      </c>
      <c r="D28" s="31">
        <v>122</v>
      </c>
      <c r="E28" s="31">
        <v>139</v>
      </c>
      <c r="F28" s="31">
        <v>114</v>
      </c>
      <c r="G28" s="31">
        <v>147.19999999999999</v>
      </c>
      <c r="H28" s="32">
        <v>30</v>
      </c>
      <c r="J28" s="30" t="s">
        <v>31</v>
      </c>
      <c r="K28" s="31">
        <v>3</v>
      </c>
      <c r="L28" s="31">
        <v>9</v>
      </c>
      <c r="M28" s="31">
        <v>7</v>
      </c>
      <c r="N28" s="31">
        <v>2</v>
      </c>
      <c r="O28" s="31">
        <v>5</v>
      </c>
      <c r="P28" s="31">
        <v>5.2</v>
      </c>
      <c r="Q28" s="32">
        <v>18</v>
      </c>
      <c r="S28" s="30" t="s">
        <v>31</v>
      </c>
      <c r="T28" s="31">
        <v>3</v>
      </c>
      <c r="U28" s="31">
        <v>11</v>
      </c>
      <c r="V28" s="31">
        <v>10</v>
      </c>
      <c r="W28" s="31">
        <v>2</v>
      </c>
      <c r="X28" s="31">
        <v>5</v>
      </c>
      <c r="Y28" s="31">
        <v>6.2</v>
      </c>
      <c r="Z28" s="32">
        <v>16</v>
      </c>
      <c r="AB28" s="30" t="s">
        <v>31</v>
      </c>
      <c r="AC28" s="31">
        <v>4</v>
      </c>
      <c r="AD28" s="31">
        <v>5</v>
      </c>
      <c r="AE28" s="31">
        <v>7</v>
      </c>
      <c r="AF28" s="31">
        <v>8</v>
      </c>
      <c r="AG28" s="31">
        <v>4</v>
      </c>
      <c r="AH28" s="31">
        <v>5.6</v>
      </c>
      <c r="AI28" s="32">
        <v>40</v>
      </c>
      <c r="AK28" s="30" t="s">
        <v>31</v>
      </c>
      <c r="AL28" s="31">
        <v>8</v>
      </c>
      <c r="AM28" s="31">
        <v>14</v>
      </c>
      <c r="AN28" s="31">
        <v>10</v>
      </c>
      <c r="AO28" s="31">
        <v>13</v>
      </c>
      <c r="AP28" s="31">
        <v>9</v>
      </c>
      <c r="AQ28" s="31">
        <v>10.8</v>
      </c>
      <c r="AR28" s="32">
        <v>27</v>
      </c>
    </row>
    <row r="29" spans="1:44" x14ac:dyDescent="0.25">
      <c r="A29" s="30" t="s">
        <v>32</v>
      </c>
      <c r="B29" s="31">
        <v>206</v>
      </c>
      <c r="C29" s="31">
        <v>171</v>
      </c>
      <c r="D29" s="31">
        <v>188</v>
      </c>
      <c r="E29" s="31">
        <v>158</v>
      </c>
      <c r="F29" s="31">
        <v>169</v>
      </c>
      <c r="G29" s="31">
        <v>178.4</v>
      </c>
      <c r="H29" s="32">
        <v>25</v>
      </c>
      <c r="J29" s="30" t="s">
        <v>32</v>
      </c>
      <c r="K29" s="31">
        <v>2</v>
      </c>
      <c r="L29" s="31">
        <v>3</v>
      </c>
      <c r="M29" s="31">
        <v>1</v>
      </c>
      <c r="N29" s="31">
        <v>3</v>
      </c>
      <c r="O29" s="31">
        <v>3</v>
      </c>
      <c r="P29" s="31">
        <v>2.4</v>
      </c>
      <c r="Q29" s="32">
        <v>49</v>
      </c>
      <c r="S29" s="30" t="s">
        <v>32</v>
      </c>
      <c r="T29" s="31">
        <v>2</v>
      </c>
      <c r="U29" s="31">
        <v>3</v>
      </c>
      <c r="V29" s="31">
        <v>1</v>
      </c>
      <c r="W29" s="31">
        <v>3</v>
      </c>
      <c r="X29" s="31">
        <v>4</v>
      </c>
      <c r="Y29" s="31">
        <v>2.6</v>
      </c>
      <c r="Z29" s="32">
        <v>48</v>
      </c>
      <c r="AB29" s="30" t="s">
        <v>32</v>
      </c>
      <c r="AC29" s="31">
        <v>9</v>
      </c>
      <c r="AD29" s="31">
        <v>6</v>
      </c>
      <c r="AE29" s="31">
        <v>14</v>
      </c>
      <c r="AF29" s="31">
        <v>5</v>
      </c>
      <c r="AG29" s="31">
        <v>8</v>
      </c>
      <c r="AH29" s="31">
        <v>8.4</v>
      </c>
      <c r="AI29" s="32">
        <v>24</v>
      </c>
      <c r="AK29" s="30" t="s">
        <v>32</v>
      </c>
      <c r="AL29" s="31">
        <v>9</v>
      </c>
      <c r="AM29" s="31">
        <v>7</v>
      </c>
      <c r="AN29" s="31">
        <v>15</v>
      </c>
      <c r="AO29" s="31">
        <v>6</v>
      </c>
      <c r="AP29" s="31">
        <v>9</v>
      </c>
      <c r="AQ29" s="31">
        <v>9.1999999999999993</v>
      </c>
      <c r="AR29" s="32">
        <v>32</v>
      </c>
    </row>
    <row r="30" spans="1:44" x14ac:dyDescent="0.25">
      <c r="A30" s="30" t="s">
        <v>33</v>
      </c>
      <c r="B30" s="31">
        <v>378</v>
      </c>
      <c r="C30" s="31">
        <v>413</v>
      </c>
      <c r="D30" s="31">
        <v>332</v>
      </c>
      <c r="E30" s="31">
        <v>389</v>
      </c>
      <c r="F30" s="31">
        <v>292</v>
      </c>
      <c r="G30" s="31">
        <v>360.8</v>
      </c>
      <c r="H30" s="32">
        <v>8</v>
      </c>
      <c r="J30" s="30" t="s">
        <v>33</v>
      </c>
      <c r="K30" s="31">
        <v>10</v>
      </c>
      <c r="L30" s="31">
        <v>16</v>
      </c>
      <c r="M30" s="31">
        <v>10</v>
      </c>
      <c r="N30" s="31">
        <v>19</v>
      </c>
      <c r="O30" s="31">
        <v>13</v>
      </c>
      <c r="P30" s="31">
        <v>13.6</v>
      </c>
      <c r="Q30" s="32">
        <v>5</v>
      </c>
      <c r="S30" s="30" t="s">
        <v>33</v>
      </c>
      <c r="T30" s="31">
        <v>12</v>
      </c>
      <c r="U30" s="31">
        <v>21</v>
      </c>
      <c r="V30" s="31">
        <v>12</v>
      </c>
      <c r="W30" s="31">
        <v>22</v>
      </c>
      <c r="X30" s="31">
        <v>13</v>
      </c>
      <c r="Y30" s="31">
        <v>16</v>
      </c>
      <c r="Z30" s="32">
        <v>5</v>
      </c>
      <c r="AB30" s="30" t="s">
        <v>33</v>
      </c>
      <c r="AC30" s="31">
        <v>19</v>
      </c>
      <c r="AD30" s="31">
        <v>18</v>
      </c>
      <c r="AE30" s="31">
        <v>20</v>
      </c>
      <c r="AF30" s="31">
        <v>18</v>
      </c>
      <c r="AG30" s="31">
        <v>27</v>
      </c>
      <c r="AH30" s="31">
        <v>20.399999999999999</v>
      </c>
      <c r="AI30" s="32">
        <v>5</v>
      </c>
      <c r="AK30" s="30" t="s">
        <v>33</v>
      </c>
      <c r="AL30" s="31">
        <v>23</v>
      </c>
      <c r="AM30" s="31">
        <v>27</v>
      </c>
      <c r="AN30" s="31">
        <v>28</v>
      </c>
      <c r="AO30" s="31">
        <v>29</v>
      </c>
      <c r="AP30" s="31">
        <v>35</v>
      </c>
      <c r="AQ30" s="31">
        <v>28.4</v>
      </c>
      <c r="AR30" s="32">
        <v>5</v>
      </c>
    </row>
    <row r="31" spans="1:44" x14ac:dyDescent="0.25">
      <c r="A31" s="30" t="s">
        <v>34</v>
      </c>
      <c r="B31" s="31">
        <v>30</v>
      </c>
      <c r="C31" s="31">
        <v>21</v>
      </c>
      <c r="D31" s="31">
        <v>45</v>
      </c>
      <c r="E31" s="31">
        <v>21</v>
      </c>
      <c r="F31" s="31">
        <v>16</v>
      </c>
      <c r="G31" s="31">
        <v>26.6</v>
      </c>
      <c r="H31" s="32">
        <v>90</v>
      </c>
      <c r="J31" s="30" t="s">
        <v>34</v>
      </c>
      <c r="K31" s="31">
        <v>2</v>
      </c>
      <c r="L31" s="31">
        <v>1</v>
      </c>
      <c r="M31" s="31">
        <v>3</v>
      </c>
      <c r="N31" s="31">
        <v>0</v>
      </c>
      <c r="O31" s="31">
        <v>1</v>
      </c>
      <c r="P31" s="31">
        <v>1.4</v>
      </c>
      <c r="Q31" s="32">
        <v>67</v>
      </c>
      <c r="S31" s="30" t="s">
        <v>34</v>
      </c>
      <c r="T31" s="31">
        <v>2</v>
      </c>
      <c r="U31" s="31">
        <v>1</v>
      </c>
      <c r="V31" s="31">
        <v>3</v>
      </c>
      <c r="W31" s="31">
        <v>0</v>
      </c>
      <c r="X31" s="31">
        <v>1</v>
      </c>
      <c r="Y31" s="31">
        <v>1.4</v>
      </c>
      <c r="Z31" s="32">
        <v>67</v>
      </c>
      <c r="AB31" s="30" t="s">
        <v>34</v>
      </c>
      <c r="AC31" s="31">
        <v>2</v>
      </c>
      <c r="AD31" s="31">
        <v>3</v>
      </c>
      <c r="AE31" s="31">
        <v>4</v>
      </c>
      <c r="AF31" s="31">
        <v>2</v>
      </c>
      <c r="AG31" s="31">
        <v>2</v>
      </c>
      <c r="AH31" s="31">
        <v>2.6</v>
      </c>
      <c r="AI31" s="32">
        <v>70</v>
      </c>
      <c r="AK31" s="30" t="s">
        <v>34</v>
      </c>
      <c r="AL31" s="31">
        <v>2</v>
      </c>
      <c r="AM31" s="31">
        <v>3</v>
      </c>
      <c r="AN31" s="31">
        <v>7</v>
      </c>
      <c r="AO31" s="31">
        <v>3</v>
      </c>
      <c r="AP31" s="31">
        <v>2</v>
      </c>
      <c r="AQ31" s="31">
        <v>3.4</v>
      </c>
      <c r="AR31" s="32">
        <v>70</v>
      </c>
    </row>
    <row r="32" spans="1:44" x14ac:dyDescent="0.25">
      <c r="A32" s="30" t="s">
        <v>35</v>
      </c>
      <c r="B32" s="31">
        <v>33</v>
      </c>
      <c r="C32" s="31">
        <v>24</v>
      </c>
      <c r="D32" s="31">
        <v>19</v>
      </c>
      <c r="E32" s="31">
        <v>24</v>
      </c>
      <c r="F32" s="31">
        <v>26</v>
      </c>
      <c r="G32" s="31">
        <v>25.2</v>
      </c>
      <c r="H32" s="32">
        <v>93</v>
      </c>
      <c r="J32" s="30" t="s">
        <v>35</v>
      </c>
      <c r="K32" s="31">
        <v>0</v>
      </c>
      <c r="L32" s="31">
        <v>1</v>
      </c>
      <c r="M32" s="31">
        <v>1</v>
      </c>
      <c r="N32" s="31">
        <v>2</v>
      </c>
      <c r="O32" s="31">
        <v>1</v>
      </c>
      <c r="P32" s="31">
        <v>1</v>
      </c>
      <c r="Q32" s="32">
        <v>72</v>
      </c>
      <c r="S32" s="30" t="s">
        <v>35</v>
      </c>
      <c r="T32" s="31">
        <v>0</v>
      </c>
      <c r="U32" s="31">
        <v>1</v>
      </c>
      <c r="V32" s="31">
        <v>1</v>
      </c>
      <c r="W32" s="31">
        <v>2</v>
      </c>
      <c r="X32" s="31">
        <v>1</v>
      </c>
      <c r="Y32" s="31">
        <v>1</v>
      </c>
      <c r="Z32" s="32">
        <v>73</v>
      </c>
      <c r="AB32" s="30" t="s">
        <v>35</v>
      </c>
      <c r="AC32" s="31">
        <v>4</v>
      </c>
      <c r="AD32" s="31">
        <v>3</v>
      </c>
      <c r="AE32" s="31">
        <v>0</v>
      </c>
      <c r="AF32" s="31">
        <v>0</v>
      </c>
      <c r="AG32" s="31">
        <v>1</v>
      </c>
      <c r="AH32" s="31">
        <v>1.6</v>
      </c>
      <c r="AI32" s="32">
        <v>85</v>
      </c>
      <c r="AK32" s="30" t="s">
        <v>35</v>
      </c>
      <c r="AL32" s="31">
        <v>4</v>
      </c>
      <c r="AM32" s="31">
        <v>3</v>
      </c>
      <c r="AN32" s="31">
        <v>0</v>
      </c>
      <c r="AO32" s="31">
        <v>0</v>
      </c>
      <c r="AP32" s="31">
        <v>2</v>
      </c>
      <c r="AQ32" s="31">
        <v>1.8</v>
      </c>
      <c r="AR32" s="32">
        <v>87</v>
      </c>
    </row>
    <row r="33" spans="1:44" x14ac:dyDescent="0.25">
      <c r="A33" s="30" t="s">
        <v>36</v>
      </c>
      <c r="B33" s="31">
        <v>306</v>
      </c>
      <c r="C33" s="31">
        <v>267</v>
      </c>
      <c r="D33" s="31">
        <v>340</v>
      </c>
      <c r="E33" s="31">
        <v>236</v>
      </c>
      <c r="F33" s="31">
        <v>269</v>
      </c>
      <c r="G33" s="31">
        <v>283.60000000000002</v>
      </c>
      <c r="H33" s="32">
        <v>13</v>
      </c>
      <c r="J33" s="30" t="s">
        <v>36</v>
      </c>
      <c r="K33" s="31">
        <v>5</v>
      </c>
      <c r="L33" s="31">
        <v>4</v>
      </c>
      <c r="M33" s="31">
        <v>5</v>
      </c>
      <c r="N33" s="31">
        <v>4</v>
      </c>
      <c r="O33" s="31">
        <v>6</v>
      </c>
      <c r="P33" s="31">
        <v>4.8</v>
      </c>
      <c r="Q33" s="32">
        <v>22</v>
      </c>
      <c r="S33" s="30" t="s">
        <v>36</v>
      </c>
      <c r="T33" s="31">
        <v>6</v>
      </c>
      <c r="U33" s="31">
        <v>4</v>
      </c>
      <c r="V33" s="31">
        <v>6</v>
      </c>
      <c r="W33" s="31">
        <v>4</v>
      </c>
      <c r="X33" s="31">
        <v>6</v>
      </c>
      <c r="Y33" s="31">
        <v>5.2</v>
      </c>
      <c r="Z33" s="32">
        <v>23</v>
      </c>
      <c r="AB33" s="30" t="s">
        <v>36</v>
      </c>
      <c r="AC33" s="31">
        <v>9</v>
      </c>
      <c r="AD33" s="31">
        <v>13</v>
      </c>
      <c r="AE33" s="31">
        <v>12</v>
      </c>
      <c r="AF33" s="31">
        <v>12</v>
      </c>
      <c r="AG33" s="31">
        <v>12</v>
      </c>
      <c r="AH33" s="31">
        <v>11.6</v>
      </c>
      <c r="AI33" s="32">
        <v>12</v>
      </c>
      <c r="AK33" s="30" t="s">
        <v>36</v>
      </c>
      <c r="AL33" s="31">
        <v>10</v>
      </c>
      <c r="AM33" s="31">
        <v>14</v>
      </c>
      <c r="AN33" s="31">
        <v>14</v>
      </c>
      <c r="AO33" s="31">
        <v>13</v>
      </c>
      <c r="AP33" s="31">
        <v>16</v>
      </c>
      <c r="AQ33" s="31">
        <v>13.4</v>
      </c>
      <c r="AR33" s="32">
        <v>16</v>
      </c>
    </row>
    <row r="34" spans="1:44" x14ac:dyDescent="0.25">
      <c r="A34" s="30" t="s">
        <v>37</v>
      </c>
      <c r="B34" s="31">
        <v>102</v>
      </c>
      <c r="C34" s="31">
        <v>97</v>
      </c>
      <c r="D34" s="31">
        <v>150</v>
      </c>
      <c r="E34" s="31">
        <v>103</v>
      </c>
      <c r="F34" s="31">
        <v>129</v>
      </c>
      <c r="G34" s="31">
        <v>116.2</v>
      </c>
      <c r="H34" s="32">
        <v>43</v>
      </c>
      <c r="J34" s="30" t="s">
        <v>37</v>
      </c>
      <c r="K34" s="31">
        <v>0</v>
      </c>
      <c r="L34" s="31">
        <v>0</v>
      </c>
      <c r="M34" s="31">
        <v>2</v>
      </c>
      <c r="N34" s="31">
        <v>1</v>
      </c>
      <c r="O34" s="31">
        <v>3</v>
      </c>
      <c r="P34" s="31">
        <v>1.2</v>
      </c>
      <c r="Q34" s="32">
        <v>69</v>
      </c>
      <c r="S34" s="30" t="s">
        <v>37</v>
      </c>
      <c r="T34" s="31">
        <v>0</v>
      </c>
      <c r="U34" s="31">
        <v>0</v>
      </c>
      <c r="V34" s="31">
        <v>2</v>
      </c>
      <c r="W34" s="31">
        <v>1</v>
      </c>
      <c r="X34" s="31">
        <v>3</v>
      </c>
      <c r="Y34" s="31">
        <v>1.2</v>
      </c>
      <c r="Z34" s="32">
        <v>70</v>
      </c>
      <c r="AB34" s="30" t="s">
        <v>37</v>
      </c>
      <c r="AC34" s="31">
        <v>1</v>
      </c>
      <c r="AD34" s="31">
        <v>1</v>
      </c>
      <c r="AE34" s="31">
        <v>8</v>
      </c>
      <c r="AF34" s="31">
        <v>2</v>
      </c>
      <c r="AG34" s="31">
        <v>6</v>
      </c>
      <c r="AH34" s="31">
        <v>3.6</v>
      </c>
      <c r="AI34" s="32">
        <v>61</v>
      </c>
      <c r="AK34" s="30" t="s">
        <v>37</v>
      </c>
      <c r="AL34" s="31">
        <v>1</v>
      </c>
      <c r="AM34" s="31">
        <v>1</v>
      </c>
      <c r="AN34" s="31">
        <v>9</v>
      </c>
      <c r="AO34" s="31">
        <v>3</v>
      </c>
      <c r="AP34" s="31">
        <v>8</v>
      </c>
      <c r="AQ34" s="31">
        <v>4.4000000000000004</v>
      </c>
      <c r="AR34" s="32">
        <v>60</v>
      </c>
    </row>
    <row r="35" spans="1:44" x14ac:dyDescent="0.25">
      <c r="A35" s="30" t="s">
        <v>38</v>
      </c>
      <c r="B35" s="31">
        <v>123</v>
      </c>
      <c r="C35" s="31">
        <v>108</v>
      </c>
      <c r="D35" s="31">
        <v>117</v>
      </c>
      <c r="E35" s="31">
        <v>118</v>
      </c>
      <c r="F35" s="31">
        <v>86</v>
      </c>
      <c r="G35" s="31">
        <v>110.4</v>
      </c>
      <c r="H35" s="32">
        <v>47</v>
      </c>
      <c r="J35" s="30" t="s">
        <v>38</v>
      </c>
      <c r="K35" s="31">
        <v>7</v>
      </c>
      <c r="L35" s="31">
        <v>5</v>
      </c>
      <c r="M35" s="31">
        <v>5</v>
      </c>
      <c r="N35" s="31">
        <v>5</v>
      </c>
      <c r="O35" s="31">
        <v>2</v>
      </c>
      <c r="P35" s="31">
        <v>4.8</v>
      </c>
      <c r="Q35" s="32">
        <v>22</v>
      </c>
      <c r="S35" s="30" t="s">
        <v>38</v>
      </c>
      <c r="T35" s="31">
        <v>7</v>
      </c>
      <c r="U35" s="31">
        <v>7</v>
      </c>
      <c r="V35" s="31">
        <v>6</v>
      </c>
      <c r="W35" s="31">
        <v>5</v>
      </c>
      <c r="X35" s="31">
        <v>2</v>
      </c>
      <c r="Y35" s="31">
        <v>5.4</v>
      </c>
      <c r="Z35" s="32">
        <v>22</v>
      </c>
      <c r="AB35" s="30" t="s">
        <v>38</v>
      </c>
      <c r="AC35" s="31">
        <v>3</v>
      </c>
      <c r="AD35" s="31">
        <v>8</v>
      </c>
      <c r="AE35" s="31">
        <v>5</v>
      </c>
      <c r="AF35" s="31">
        <v>6</v>
      </c>
      <c r="AG35" s="31">
        <v>6</v>
      </c>
      <c r="AH35" s="31">
        <v>5.6</v>
      </c>
      <c r="AI35" s="32">
        <v>40</v>
      </c>
      <c r="AK35" s="30" t="s">
        <v>38</v>
      </c>
      <c r="AL35" s="31">
        <v>4</v>
      </c>
      <c r="AM35" s="31">
        <v>12</v>
      </c>
      <c r="AN35" s="31">
        <v>5</v>
      </c>
      <c r="AO35" s="31">
        <v>6</v>
      </c>
      <c r="AP35" s="31">
        <v>11</v>
      </c>
      <c r="AQ35" s="31">
        <v>7.6</v>
      </c>
      <c r="AR35" s="32">
        <v>38</v>
      </c>
    </row>
    <row r="36" spans="1:44" x14ac:dyDescent="0.25">
      <c r="A36" s="30" t="s">
        <v>39</v>
      </c>
      <c r="B36" s="31">
        <v>473</v>
      </c>
      <c r="C36" s="31">
        <v>486</v>
      </c>
      <c r="D36" s="31">
        <v>532</v>
      </c>
      <c r="E36" s="31">
        <v>454</v>
      </c>
      <c r="F36" s="31">
        <v>463</v>
      </c>
      <c r="G36" s="31">
        <v>481.6</v>
      </c>
      <c r="H36" s="32">
        <v>5</v>
      </c>
      <c r="J36" s="30" t="s">
        <v>39</v>
      </c>
      <c r="K36" s="31">
        <v>9</v>
      </c>
      <c r="L36" s="31">
        <v>11</v>
      </c>
      <c r="M36" s="31">
        <v>9</v>
      </c>
      <c r="N36" s="31">
        <v>13</v>
      </c>
      <c r="O36" s="31">
        <v>11</v>
      </c>
      <c r="P36" s="31">
        <v>10.6</v>
      </c>
      <c r="Q36" s="32">
        <v>6</v>
      </c>
      <c r="S36" s="30" t="s">
        <v>39</v>
      </c>
      <c r="T36" s="31">
        <v>9</v>
      </c>
      <c r="U36" s="31">
        <v>11</v>
      </c>
      <c r="V36" s="31">
        <v>9</v>
      </c>
      <c r="W36" s="31">
        <v>15</v>
      </c>
      <c r="X36" s="31">
        <v>12</v>
      </c>
      <c r="Y36" s="31">
        <v>11.2</v>
      </c>
      <c r="Z36" s="32">
        <v>6</v>
      </c>
      <c r="AB36" s="30" t="s">
        <v>39</v>
      </c>
      <c r="AC36" s="31">
        <v>13</v>
      </c>
      <c r="AD36" s="31">
        <v>14</v>
      </c>
      <c r="AE36" s="31">
        <v>25</v>
      </c>
      <c r="AF36" s="31">
        <v>15</v>
      </c>
      <c r="AG36" s="31">
        <v>18</v>
      </c>
      <c r="AH36" s="31">
        <v>17</v>
      </c>
      <c r="AI36" s="32">
        <v>6</v>
      </c>
      <c r="AK36" s="30" t="s">
        <v>39</v>
      </c>
      <c r="AL36" s="31">
        <v>14</v>
      </c>
      <c r="AM36" s="31">
        <v>21</v>
      </c>
      <c r="AN36" s="31">
        <v>30</v>
      </c>
      <c r="AO36" s="31">
        <v>22</v>
      </c>
      <c r="AP36" s="31">
        <v>19</v>
      </c>
      <c r="AQ36" s="31">
        <v>21.2</v>
      </c>
      <c r="AR36" s="32">
        <v>7</v>
      </c>
    </row>
    <row r="37" spans="1:44" x14ac:dyDescent="0.25">
      <c r="A37" s="30" t="s">
        <v>40</v>
      </c>
      <c r="B37" s="31">
        <v>125</v>
      </c>
      <c r="C37" s="31">
        <v>119</v>
      </c>
      <c r="D37" s="31">
        <v>109</v>
      </c>
      <c r="E37" s="31">
        <v>134</v>
      </c>
      <c r="F37" s="31">
        <v>129</v>
      </c>
      <c r="G37" s="31">
        <v>123.2</v>
      </c>
      <c r="H37" s="32">
        <v>39</v>
      </c>
      <c r="J37" s="30" t="s">
        <v>40</v>
      </c>
      <c r="K37" s="31">
        <v>5</v>
      </c>
      <c r="L37" s="31">
        <v>3</v>
      </c>
      <c r="M37" s="31">
        <v>2</v>
      </c>
      <c r="N37" s="31">
        <v>9</v>
      </c>
      <c r="O37" s="31">
        <v>3</v>
      </c>
      <c r="P37" s="31">
        <v>4.4000000000000004</v>
      </c>
      <c r="Q37" s="32">
        <v>27</v>
      </c>
      <c r="S37" s="30" t="s">
        <v>40</v>
      </c>
      <c r="T37" s="31">
        <v>7</v>
      </c>
      <c r="U37" s="31">
        <v>3</v>
      </c>
      <c r="V37" s="31">
        <v>2</v>
      </c>
      <c r="W37" s="31">
        <v>10</v>
      </c>
      <c r="X37" s="31">
        <v>7</v>
      </c>
      <c r="Y37" s="31">
        <v>5.8</v>
      </c>
      <c r="Z37" s="32">
        <v>18</v>
      </c>
      <c r="AB37" s="30" t="s">
        <v>40</v>
      </c>
      <c r="AC37" s="31">
        <v>6</v>
      </c>
      <c r="AD37" s="31">
        <v>11</v>
      </c>
      <c r="AE37" s="31">
        <v>11</v>
      </c>
      <c r="AF37" s="31">
        <v>9</v>
      </c>
      <c r="AG37" s="31">
        <v>4</v>
      </c>
      <c r="AH37" s="31">
        <v>8.1999999999999993</v>
      </c>
      <c r="AI37" s="32">
        <v>27</v>
      </c>
      <c r="AK37" s="30" t="s">
        <v>40</v>
      </c>
      <c r="AL37" s="31">
        <v>8</v>
      </c>
      <c r="AM37" s="31">
        <v>13</v>
      </c>
      <c r="AN37" s="31">
        <v>14</v>
      </c>
      <c r="AO37" s="31">
        <v>15</v>
      </c>
      <c r="AP37" s="31">
        <v>7</v>
      </c>
      <c r="AQ37" s="31">
        <v>11.4</v>
      </c>
      <c r="AR37" s="32">
        <v>23</v>
      </c>
    </row>
    <row r="38" spans="1:44" x14ac:dyDescent="0.25">
      <c r="A38" s="30" t="s">
        <v>41</v>
      </c>
      <c r="B38" s="31">
        <v>743</v>
      </c>
      <c r="C38" s="31">
        <v>651</v>
      </c>
      <c r="D38" s="31">
        <v>793</v>
      </c>
      <c r="E38" s="31">
        <v>664</v>
      </c>
      <c r="F38" s="31">
        <v>719</v>
      </c>
      <c r="G38" s="31">
        <v>714</v>
      </c>
      <c r="H38" s="32">
        <v>4</v>
      </c>
      <c r="J38" s="30" t="s">
        <v>41</v>
      </c>
      <c r="K38" s="31">
        <v>12</v>
      </c>
      <c r="L38" s="31">
        <v>9</v>
      </c>
      <c r="M38" s="31">
        <v>9</v>
      </c>
      <c r="N38" s="31">
        <v>9</v>
      </c>
      <c r="O38" s="31">
        <v>5</v>
      </c>
      <c r="P38" s="31">
        <v>8.8000000000000007</v>
      </c>
      <c r="Q38" s="32">
        <v>7</v>
      </c>
      <c r="S38" s="30" t="s">
        <v>41</v>
      </c>
      <c r="T38" s="31">
        <v>13</v>
      </c>
      <c r="U38" s="31">
        <v>10</v>
      </c>
      <c r="V38" s="31">
        <v>9</v>
      </c>
      <c r="W38" s="31">
        <v>9</v>
      </c>
      <c r="X38" s="31">
        <v>5</v>
      </c>
      <c r="Y38" s="31">
        <v>9.1999999999999993</v>
      </c>
      <c r="Z38" s="32">
        <v>7</v>
      </c>
      <c r="AB38" s="30" t="s">
        <v>41</v>
      </c>
      <c r="AC38" s="31">
        <v>25</v>
      </c>
      <c r="AD38" s="31">
        <v>19</v>
      </c>
      <c r="AE38" s="31">
        <v>30</v>
      </c>
      <c r="AF38" s="31">
        <v>33</v>
      </c>
      <c r="AG38" s="31">
        <v>25</v>
      </c>
      <c r="AH38" s="31">
        <v>26.4</v>
      </c>
      <c r="AI38" s="32">
        <v>2</v>
      </c>
      <c r="AK38" s="30" t="s">
        <v>41</v>
      </c>
      <c r="AL38" s="31">
        <v>34</v>
      </c>
      <c r="AM38" s="31">
        <v>26</v>
      </c>
      <c r="AN38" s="31">
        <v>38</v>
      </c>
      <c r="AO38" s="31">
        <v>43</v>
      </c>
      <c r="AP38" s="31">
        <v>31</v>
      </c>
      <c r="AQ38" s="31">
        <v>34.4</v>
      </c>
      <c r="AR38" s="32">
        <v>2</v>
      </c>
    </row>
    <row r="39" spans="1:44" x14ac:dyDescent="0.25">
      <c r="A39" s="30" t="s">
        <v>42</v>
      </c>
      <c r="B39" s="31">
        <v>81</v>
      </c>
      <c r="C39" s="31">
        <v>75</v>
      </c>
      <c r="D39" s="31">
        <v>55</v>
      </c>
      <c r="E39" s="31">
        <v>76</v>
      </c>
      <c r="F39" s="31">
        <v>47</v>
      </c>
      <c r="G39" s="31">
        <v>66.8</v>
      </c>
      <c r="H39" s="32">
        <v>65</v>
      </c>
      <c r="J39" s="30" t="s">
        <v>42</v>
      </c>
      <c r="K39" s="31">
        <v>2</v>
      </c>
      <c r="L39" s="31">
        <v>3</v>
      </c>
      <c r="M39" s="31">
        <v>1</v>
      </c>
      <c r="N39" s="31">
        <v>4</v>
      </c>
      <c r="O39" s="31">
        <v>3</v>
      </c>
      <c r="P39" s="31">
        <v>2.6</v>
      </c>
      <c r="Q39" s="32">
        <v>42</v>
      </c>
      <c r="S39" s="30" t="s">
        <v>42</v>
      </c>
      <c r="T39" s="31">
        <v>2</v>
      </c>
      <c r="U39" s="31">
        <v>3</v>
      </c>
      <c r="V39" s="31">
        <v>1</v>
      </c>
      <c r="W39" s="31">
        <v>5</v>
      </c>
      <c r="X39" s="31">
        <v>4</v>
      </c>
      <c r="Y39" s="31">
        <v>3</v>
      </c>
      <c r="Z39" s="32">
        <v>41</v>
      </c>
      <c r="AB39" s="30" t="s">
        <v>42</v>
      </c>
      <c r="AC39" s="31">
        <v>4</v>
      </c>
      <c r="AD39" s="31">
        <v>4</v>
      </c>
      <c r="AE39" s="31">
        <v>3</v>
      </c>
      <c r="AF39" s="31">
        <v>5</v>
      </c>
      <c r="AG39" s="31">
        <v>3</v>
      </c>
      <c r="AH39" s="31">
        <v>3.8</v>
      </c>
      <c r="AI39" s="32">
        <v>59</v>
      </c>
      <c r="AK39" s="30" t="s">
        <v>42</v>
      </c>
      <c r="AL39" s="31">
        <v>5</v>
      </c>
      <c r="AM39" s="31">
        <v>7</v>
      </c>
      <c r="AN39" s="31">
        <v>3</v>
      </c>
      <c r="AO39" s="31">
        <v>9</v>
      </c>
      <c r="AP39" s="31">
        <v>3</v>
      </c>
      <c r="AQ39" s="31">
        <v>5.4</v>
      </c>
      <c r="AR39" s="32">
        <v>54</v>
      </c>
    </row>
    <row r="40" spans="1:44" x14ac:dyDescent="0.25">
      <c r="A40" s="30" t="s">
        <v>43</v>
      </c>
      <c r="B40" s="31">
        <v>454</v>
      </c>
      <c r="C40" s="31">
        <v>403</v>
      </c>
      <c r="D40" s="31">
        <v>419</v>
      </c>
      <c r="E40" s="31">
        <v>362</v>
      </c>
      <c r="F40" s="31">
        <v>344</v>
      </c>
      <c r="G40" s="31">
        <v>396.4</v>
      </c>
      <c r="H40" s="32">
        <v>7</v>
      </c>
      <c r="J40" s="30" t="s">
        <v>43</v>
      </c>
      <c r="K40" s="31">
        <v>10</v>
      </c>
      <c r="L40" s="31">
        <v>7</v>
      </c>
      <c r="M40" s="31">
        <v>5</v>
      </c>
      <c r="N40" s="31">
        <v>10</v>
      </c>
      <c r="O40" s="31">
        <v>6</v>
      </c>
      <c r="P40" s="31">
        <v>7.6</v>
      </c>
      <c r="Q40" s="32">
        <v>9</v>
      </c>
      <c r="S40" s="30" t="s">
        <v>43</v>
      </c>
      <c r="T40" s="31">
        <v>11</v>
      </c>
      <c r="U40" s="31">
        <v>7</v>
      </c>
      <c r="V40" s="31">
        <v>5</v>
      </c>
      <c r="W40" s="31">
        <v>10</v>
      </c>
      <c r="X40" s="31">
        <v>6</v>
      </c>
      <c r="Y40" s="31">
        <v>7.8</v>
      </c>
      <c r="Z40" s="32">
        <v>12</v>
      </c>
      <c r="AB40" s="30" t="s">
        <v>43</v>
      </c>
      <c r="AC40" s="31">
        <v>9</v>
      </c>
      <c r="AD40" s="31">
        <v>7</v>
      </c>
      <c r="AE40" s="31">
        <v>13</v>
      </c>
      <c r="AF40" s="31">
        <v>10</v>
      </c>
      <c r="AG40" s="31">
        <v>7</v>
      </c>
      <c r="AH40" s="31">
        <v>9.1999999999999993</v>
      </c>
      <c r="AI40" s="32">
        <v>19</v>
      </c>
      <c r="AK40" s="30" t="s">
        <v>43</v>
      </c>
      <c r="AL40" s="31">
        <v>10</v>
      </c>
      <c r="AM40" s="31">
        <v>8</v>
      </c>
      <c r="AN40" s="31">
        <v>17</v>
      </c>
      <c r="AO40" s="31">
        <v>17</v>
      </c>
      <c r="AP40" s="31">
        <v>8</v>
      </c>
      <c r="AQ40" s="31">
        <v>12</v>
      </c>
      <c r="AR40" s="32">
        <v>21</v>
      </c>
    </row>
    <row r="41" spans="1:44" x14ac:dyDescent="0.25">
      <c r="A41" s="30" t="s">
        <v>44</v>
      </c>
      <c r="B41" s="31">
        <v>28</v>
      </c>
      <c r="C41" s="31">
        <v>21</v>
      </c>
      <c r="D41" s="31">
        <v>31</v>
      </c>
      <c r="E41" s="31">
        <v>26</v>
      </c>
      <c r="F41" s="31">
        <v>21</v>
      </c>
      <c r="G41" s="31">
        <v>25.4</v>
      </c>
      <c r="H41" s="32">
        <v>92</v>
      </c>
      <c r="J41" s="30" t="s">
        <v>44</v>
      </c>
      <c r="K41" s="31">
        <v>2</v>
      </c>
      <c r="L41" s="31">
        <v>0</v>
      </c>
      <c r="M41" s="31">
        <v>2</v>
      </c>
      <c r="N41" s="31">
        <v>0</v>
      </c>
      <c r="O41" s="31">
        <v>0</v>
      </c>
      <c r="P41" s="31">
        <v>0.8</v>
      </c>
      <c r="Q41" s="32">
        <v>77</v>
      </c>
      <c r="S41" s="30" t="s">
        <v>44</v>
      </c>
      <c r="T41" s="31">
        <v>2</v>
      </c>
      <c r="U41" s="31">
        <v>0</v>
      </c>
      <c r="V41" s="31">
        <v>2</v>
      </c>
      <c r="W41" s="31">
        <v>0</v>
      </c>
      <c r="X41" s="31">
        <v>0</v>
      </c>
      <c r="Y41" s="31">
        <v>0.8</v>
      </c>
      <c r="Z41" s="32">
        <v>79</v>
      </c>
      <c r="AB41" s="30" t="s">
        <v>44</v>
      </c>
      <c r="AC41" s="31">
        <v>1</v>
      </c>
      <c r="AD41" s="31">
        <v>4</v>
      </c>
      <c r="AE41" s="31">
        <v>2</v>
      </c>
      <c r="AF41" s="31">
        <v>4</v>
      </c>
      <c r="AG41" s="31">
        <v>1</v>
      </c>
      <c r="AH41" s="31">
        <v>2.4</v>
      </c>
      <c r="AI41" s="32">
        <v>72</v>
      </c>
      <c r="AK41" s="30" t="s">
        <v>44</v>
      </c>
      <c r="AL41" s="31">
        <v>1</v>
      </c>
      <c r="AM41" s="31">
        <v>4</v>
      </c>
      <c r="AN41" s="31">
        <v>2</v>
      </c>
      <c r="AO41" s="31">
        <v>4</v>
      </c>
      <c r="AP41" s="31">
        <v>1</v>
      </c>
      <c r="AQ41" s="31">
        <v>2.4</v>
      </c>
      <c r="AR41" s="32">
        <v>81</v>
      </c>
    </row>
    <row r="42" spans="1:44" x14ac:dyDescent="0.25">
      <c r="A42" s="30" t="s">
        <v>45</v>
      </c>
      <c r="B42" s="31">
        <v>27</v>
      </c>
      <c r="C42" s="31">
        <v>35</v>
      </c>
      <c r="D42" s="31">
        <v>44</v>
      </c>
      <c r="E42" s="31">
        <v>29</v>
      </c>
      <c r="F42" s="31">
        <v>44</v>
      </c>
      <c r="G42" s="31">
        <v>35.799999999999997</v>
      </c>
      <c r="H42" s="32">
        <v>83</v>
      </c>
      <c r="J42" s="30" t="s">
        <v>45</v>
      </c>
      <c r="K42" s="31">
        <v>1</v>
      </c>
      <c r="L42" s="31">
        <v>1</v>
      </c>
      <c r="M42" s="31">
        <v>1</v>
      </c>
      <c r="N42" s="31">
        <v>2</v>
      </c>
      <c r="O42" s="31">
        <v>0</v>
      </c>
      <c r="P42" s="31">
        <v>1</v>
      </c>
      <c r="Q42" s="32">
        <v>72</v>
      </c>
      <c r="S42" s="30" t="s">
        <v>45</v>
      </c>
      <c r="T42" s="31">
        <v>1</v>
      </c>
      <c r="U42" s="31">
        <v>1</v>
      </c>
      <c r="V42" s="31">
        <v>1</v>
      </c>
      <c r="W42" s="31">
        <v>2</v>
      </c>
      <c r="X42" s="31">
        <v>0</v>
      </c>
      <c r="Y42" s="31">
        <v>1</v>
      </c>
      <c r="Z42" s="32">
        <v>73</v>
      </c>
      <c r="AB42" s="30" t="s">
        <v>45</v>
      </c>
      <c r="AC42" s="31">
        <v>4</v>
      </c>
      <c r="AD42" s="31">
        <v>7</v>
      </c>
      <c r="AE42" s="31">
        <v>16</v>
      </c>
      <c r="AF42" s="31">
        <v>5</v>
      </c>
      <c r="AG42" s="31">
        <v>8</v>
      </c>
      <c r="AH42" s="31">
        <v>8</v>
      </c>
      <c r="AI42" s="32">
        <v>28</v>
      </c>
      <c r="AK42" s="30" t="s">
        <v>45</v>
      </c>
      <c r="AL42" s="31">
        <v>4</v>
      </c>
      <c r="AM42" s="31">
        <v>8</v>
      </c>
      <c r="AN42" s="31">
        <v>17</v>
      </c>
      <c r="AO42" s="31">
        <v>8</v>
      </c>
      <c r="AP42" s="31">
        <v>10</v>
      </c>
      <c r="AQ42" s="31">
        <v>9.4</v>
      </c>
      <c r="AR42" s="32">
        <v>29</v>
      </c>
    </row>
    <row r="43" spans="1:44" x14ac:dyDescent="0.25">
      <c r="A43" s="30" t="s">
        <v>46</v>
      </c>
      <c r="B43" s="31">
        <v>125</v>
      </c>
      <c r="C43" s="31">
        <v>99</v>
      </c>
      <c r="D43" s="31">
        <v>103</v>
      </c>
      <c r="E43" s="31">
        <v>80</v>
      </c>
      <c r="F43" s="31">
        <v>113</v>
      </c>
      <c r="G43" s="31">
        <v>104</v>
      </c>
      <c r="H43" s="32">
        <v>49</v>
      </c>
      <c r="J43" s="30" t="s">
        <v>46</v>
      </c>
      <c r="K43" s="31">
        <v>1</v>
      </c>
      <c r="L43" s="31">
        <v>5</v>
      </c>
      <c r="M43" s="31">
        <v>4</v>
      </c>
      <c r="N43" s="31">
        <v>2</v>
      </c>
      <c r="O43" s="31">
        <v>3</v>
      </c>
      <c r="P43" s="31">
        <v>3</v>
      </c>
      <c r="Q43" s="32">
        <v>37</v>
      </c>
      <c r="S43" s="30" t="s">
        <v>46</v>
      </c>
      <c r="T43" s="31">
        <v>2</v>
      </c>
      <c r="U43" s="31">
        <v>7</v>
      </c>
      <c r="V43" s="31">
        <v>4</v>
      </c>
      <c r="W43" s="31">
        <v>2</v>
      </c>
      <c r="X43" s="31">
        <v>3</v>
      </c>
      <c r="Y43" s="31">
        <v>3.6</v>
      </c>
      <c r="Z43" s="32">
        <v>38</v>
      </c>
      <c r="AB43" s="30" t="s">
        <v>46</v>
      </c>
      <c r="AC43" s="31">
        <v>8</v>
      </c>
      <c r="AD43" s="31">
        <v>5</v>
      </c>
      <c r="AE43" s="31">
        <v>4</v>
      </c>
      <c r="AF43" s="31">
        <v>12</v>
      </c>
      <c r="AG43" s="31">
        <v>5</v>
      </c>
      <c r="AH43" s="31">
        <v>6.8</v>
      </c>
      <c r="AI43" s="32">
        <v>34</v>
      </c>
      <c r="AK43" s="30" t="s">
        <v>46</v>
      </c>
      <c r="AL43" s="31">
        <v>10</v>
      </c>
      <c r="AM43" s="31">
        <v>7</v>
      </c>
      <c r="AN43" s="31">
        <v>4</v>
      </c>
      <c r="AO43" s="31">
        <v>15</v>
      </c>
      <c r="AP43" s="31">
        <v>10</v>
      </c>
      <c r="AQ43" s="31">
        <v>9.1999999999999993</v>
      </c>
      <c r="AR43" s="32">
        <v>32</v>
      </c>
    </row>
    <row r="44" spans="1:44" x14ac:dyDescent="0.25">
      <c r="A44" s="30" t="s">
        <v>47</v>
      </c>
      <c r="B44" s="31">
        <v>65</v>
      </c>
      <c r="C44" s="31">
        <v>42</v>
      </c>
      <c r="D44" s="31">
        <v>33</v>
      </c>
      <c r="E44" s="31">
        <v>30</v>
      </c>
      <c r="F44" s="31">
        <v>40</v>
      </c>
      <c r="G44" s="31">
        <v>42</v>
      </c>
      <c r="H44" s="32">
        <v>79</v>
      </c>
      <c r="J44" s="30" t="s">
        <v>47</v>
      </c>
      <c r="K44" s="31">
        <v>1</v>
      </c>
      <c r="L44" s="31">
        <v>2</v>
      </c>
      <c r="M44" s="31">
        <v>1</v>
      </c>
      <c r="N44" s="31">
        <v>0</v>
      </c>
      <c r="O44" s="31">
        <v>0</v>
      </c>
      <c r="P44" s="31">
        <v>0.8</v>
      </c>
      <c r="Q44" s="32">
        <v>77</v>
      </c>
      <c r="S44" s="30" t="s">
        <v>47</v>
      </c>
      <c r="T44" s="31">
        <v>1</v>
      </c>
      <c r="U44" s="31">
        <v>2</v>
      </c>
      <c r="V44" s="31">
        <v>1</v>
      </c>
      <c r="W44" s="31">
        <v>0</v>
      </c>
      <c r="X44" s="31">
        <v>0</v>
      </c>
      <c r="Y44" s="31">
        <v>0.8</v>
      </c>
      <c r="Z44" s="32">
        <v>79</v>
      </c>
      <c r="AB44" s="30" t="s">
        <v>47</v>
      </c>
      <c r="AC44" s="31">
        <v>1</v>
      </c>
      <c r="AD44" s="31">
        <v>2</v>
      </c>
      <c r="AE44" s="31">
        <v>1</v>
      </c>
      <c r="AF44" s="31">
        <v>2</v>
      </c>
      <c r="AG44" s="31">
        <v>0</v>
      </c>
      <c r="AH44" s="31">
        <v>1.2</v>
      </c>
      <c r="AI44" s="32">
        <v>89</v>
      </c>
      <c r="AK44" s="30" t="s">
        <v>47</v>
      </c>
      <c r="AL44" s="31">
        <v>2</v>
      </c>
      <c r="AM44" s="31">
        <v>2</v>
      </c>
      <c r="AN44" s="31">
        <v>2</v>
      </c>
      <c r="AO44" s="31">
        <v>2</v>
      </c>
      <c r="AP44" s="31">
        <v>0</v>
      </c>
      <c r="AQ44" s="31">
        <v>1.6</v>
      </c>
      <c r="AR44" s="32">
        <v>90</v>
      </c>
    </row>
    <row r="45" spans="1:44" x14ac:dyDescent="0.25">
      <c r="A45" s="30" t="s">
        <v>48</v>
      </c>
      <c r="B45" s="31">
        <v>851</v>
      </c>
      <c r="C45" s="31">
        <v>921</v>
      </c>
      <c r="D45" s="31">
        <v>867</v>
      </c>
      <c r="E45" s="31">
        <v>764</v>
      </c>
      <c r="F45" s="31">
        <v>901</v>
      </c>
      <c r="G45" s="31">
        <v>860.8</v>
      </c>
      <c r="H45" s="32">
        <v>3</v>
      </c>
      <c r="J45" s="30" t="s">
        <v>48</v>
      </c>
      <c r="K45" s="31">
        <v>21</v>
      </c>
      <c r="L45" s="31">
        <v>20</v>
      </c>
      <c r="M45" s="31">
        <v>16</v>
      </c>
      <c r="N45" s="31">
        <v>13</v>
      </c>
      <c r="O45" s="31">
        <v>12</v>
      </c>
      <c r="P45" s="31">
        <v>16.399999999999999</v>
      </c>
      <c r="Q45" s="32">
        <v>3</v>
      </c>
      <c r="S45" s="30" t="s">
        <v>48</v>
      </c>
      <c r="T45" s="31">
        <v>25</v>
      </c>
      <c r="U45" s="31">
        <v>21</v>
      </c>
      <c r="V45" s="31">
        <v>19</v>
      </c>
      <c r="W45" s="31">
        <v>13</v>
      </c>
      <c r="X45" s="31">
        <v>15</v>
      </c>
      <c r="Y45" s="31">
        <v>18.600000000000001</v>
      </c>
      <c r="Z45" s="32">
        <v>3</v>
      </c>
      <c r="AB45" s="30" t="s">
        <v>48</v>
      </c>
      <c r="AC45" s="31">
        <v>20</v>
      </c>
      <c r="AD45" s="31">
        <v>12</v>
      </c>
      <c r="AE45" s="31">
        <v>13</v>
      </c>
      <c r="AF45" s="31">
        <v>15</v>
      </c>
      <c r="AG45" s="31">
        <v>21</v>
      </c>
      <c r="AH45" s="31">
        <v>16.2</v>
      </c>
      <c r="AI45" s="32">
        <v>7</v>
      </c>
      <c r="AK45" s="30" t="s">
        <v>48</v>
      </c>
      <c r="AL45" s="31">
        <v>30</v>
      </c>
      <c r="AM45" s="31">
        <v>29</v>
      </c>
      <c r="AN45" s="31">
        <v>23</v>
      </c>
      <c r="AO45" s="31">
        <v>20</v>
      </c>
      <c r="AP45" s="31">
        <v>25</v>
      </c>
      <c r="AQ45" s="31">
        <v>25.4</v>
      </c>
      <c r="AR45" s="32">
        <v>6</v>
      </c>
    </row>
    <row r="46" spans="1:44" x14ac:dyDescent="0.25">
      <c r="A46" s="30" t="s">
        <v>49</v>
      </c>
      <c r="B46" s="31">
        <v>81</v>
      </c>
      <c r="C46" s="31">
        <v>77</v>
      </c>
      <c r="D46" s="31">
        <v>92</v>
      </c>
      <c r="E46" s="31">
        <v>75</v>
      </c>
      <c r="F46" s="31">
        <v>65</v>
      </c>
      <c r="G46" s="31">
        <v>78</v>
      </c>
      <c r="H46" s="32">
        <v>59</v>
      </c>
      <c r="J46" s="30" t="s">
        <v>49</v>
      </c>
      <c r="K46" s="31">
        <v>3</v>
      </c>
      <c r="L46" s="31">
        <v>3</v>
      </c>
      <c r="M46" s="31">
        <v>4</v>
      </c>
      <c r="N46" s="31">
        <v>4</v>
      </c>
      <c r="O46" s="31">
        <v>2</v>
      </c>
      <c r="P46" s="31">
        <v>3.2</v>
      </c>
      <c r="Q46" s="32">
        <v>36</v>
      </c>
      <c r="S46" s="30" t="s">
        <v>49</v>
      </c>
      <c r="T46" s="31">
        <v>6</v>
      </c>
      <c r="U46" s="31">
        <v>3</v>
      </c>
      <c r="V46" s="31">
        <v>6</v>
      </c>
      <c r="W46" s="31">
        <v>5</v>
      </c>
      <c r="X46" s="31">
        <v>2</v>
      </c>
      <c r="Y46" s="31">
        <v>4.4000000000000004</v>
      </c>
      <c r="Z46" s="32">
        <v>31</v>
      </c>
      <c r="AB46" s="30" t="s">
        <v>49</v>
      </c>
      <c r="AC46" s="31">
        <v>6</v>
      </c>
      <c r="AD46" s="31">
        <v>3</v>
      </c>
      <c r="AE46" s="31">
        <v>5</v>
      </c>
      <c r="AF46" s="31">
        <v>3</v>
      </c>
      <c r="AG46" s="31">
        <v>3</v>
      </c>
      <c r="AH46" s="31">
        <v>4</v>
      </c>
      <c r="AI46" s="32">
        <v>57</v>
      </c>
      <c r="AK46" s="30" t="s">
        <v>49</v>
      </c>
      <c r="AL46" s="31">
        <v>10</v>
      </c>
      <c r="AM46" s="31">
        <v>5</v>
      </c>
      <c r="AN46" s="31">
        <v>9</v>
      </c>
      <c r="AO46" s="31">
        <v>5</v>
      </c>
      <c r="AP46" s="31">
        <v>3</v>
      </c>
      <c r="AQ46" s="31">
        <v>6.4</v>
      </c>
      <c r="AR46" s="32">
        <v>48</v>
      </c>
    </row>
    <row r="47" spans="1:44" x14ac:dyDescent="0.25">
      <c r="A47" s="30" t="s">
        <v>50</v>
      </c>
      <c r="B47" s="31">
        <v>228</v>
      </c>
      <c r="C47" s="31">
        <v>217</v>
      </c>
      <c r="D47" s="31">
        <v>164</v>
      </c>
      <c r="E47" s="31">
        <v>138</v>
      </c>
      <c r="F47" s="31">
        <v>161</v>
      </c>
      <c r="G47" s="31">
        <v>181.6</v>
      </c>
      <c r="H47" s="32">
        <v>23</v>
      </c>
      <c r="J47" s="30" t="s">
        <v>50</v>
      </c>
      <c r="K47" s="31">
        <v>10</v>
      </c>
      <c r="L47" s="31">
        <v>13</v>
      </c>
      <c r="M47" s="31">
        <v>4</v>
      </c>
      <c r="N47" s="31">
        <v>4</v>
      </c>
      <c r="O47" s="31">
        <v>8</v>
      </c>
      <c r="P47" s="31">
        <v>7.8</v>
      </c>
      <c r="Q47" s="32">
        <v>8</v>
      </c>
      <c r="S47" s="30" t="s">
        <v>50</v>
      </c>
      <c r="T47" s="31">
        <v>12</v>
      </c>
      <c r="U47" s="31">
        <v>14</v>
      </c>
      <c r="V47" s="31">
        <v>4</v>
      </c>
      <c r="W47" s="31">
        <v>5</v>
      </c>
      <c r="X47" s="31">
        <v>8</v>
      </c>
      <c r="Y47" s="31">
        <v>8.6</v>
      </c>
      <c r="Z47" s="32">
        <v>9</v>
      </c>
      <c r="AB47" s="30" t="s">
        <v>50</v>
      </c>
      <c r="AC47" s="31">
        <v>8</v>
      </c>
      <c r="AD47" s="31">
        <v>15</v>
      </c>
      <c r="AE47" s="31">
        <v>11</v>
      </c>
      <c r="AF47" s="31">
        <v>3</v>
      </c>
      <c r="AG47" s="31">
        <v>5</v>
      </c>
      <c r="AH47" s="31">
        <v>8.4</v>
      </c>
      <c r="AI47" s="32">
        <v>24</v>
      </c>
      <c r="AK47" s="30" t="s">
        <v>50</v>
      </c>
      <c r="AL47" s="31">
        <v>14</v>
      </c>
      <c r="AM47" s="31">
        <v>18</v>
      </c>
      <c r="AN47" s="31">
        <v>11</v>
      </c>
      <c r="AO47" s="31">
        <v>4</v>
      </c>
      <c r="AP47" s="31">
        <v>9</v>
      </c>
      <c r="AQ47" s="31">
        <v>11.2</v>
      </c>
      <c r="AR47" s="32">
        <v>24</v>
      </c>
    </row>
    <row r="48" spans="1:44" x14ac:dyDescent="0.25">
      <c r="A48" s="30" t="s">
        <v>51</v>
      </c>
      <c r="B48" s="31">
        <v>177</v>
      </c>
      <c r="C48" s="31">
        <v>144</v>
      </c>
      <c r="D48" s="31">
        <v>168</v>
      </c>
      <c r="E48" s="31">
        <v>174</v>
      </c>
      <c r="F48" s="31">
        <v>124</v>
      </c>
      <c r="G48" s="31">
        <v>157.4</v>
      </c>
      <c r="H48" s="32">
        <v>28</v>
      </c>
      <c r="J48" s="30" t="s">
        <v>51</v>
      </c>
      <c r="K48" s="31">
        <v>2</v>
      </c>
      <c r="L48" s="31">
        <v>2</v>
      </c>
      <c r="M48" s="31">
        <v>2</v>
      </c>
      <c r="N48" s="31">
        <v>4</v>
      </c>
      <c r="O48" s="31">
        <v>1</v>
      </c>
      <c r="P48" s="31">
        <v>2.2000000000000002</v>
      </c>
      <c r="Q48" s="32">
        <v>53</v>
      </c>
      <c r="S48" s="30" t="s">
        <v>51</v>
      </c>
      <c r="T48" s="31">
        <v>2</v>
      </c>
      <c r="U48" s="31">
        <v>2</v>
      </c>
      <c r="V48" s="31">
        <v>3</v>
      </c>
      <c r="W48" s="31">
        <v>4</v>
      </c>
      <c r="X48" s="31">
        <v>1</v>
      </c>
      <c r="Y48" s="31">
        <v>2.4</v>
      </c>
      <c r="Z48" s="32">
        <v>54</v>
      </c>
      <c r="AB48" s="30" t="s">
        <v>51</v>
      </c>
      <c r="AC48" s="31">
        <v>4</v>
      </c>
      <c r="AD48" s="31">
        <v>4</v>
      </c>
      <c r="AE48" s="31">
        <v>6</v>
      </c>
      <c r="AF48" s="31">
        <v>9</v>
      </c>
      <c r="AG48" s="31">
        <v>4</v>
      </c>
      <c r="AH48" s="31">
        <v>5.4</v>
      </c>
      <c r="AI48" s="32">
        <v>43</v>
      </c>
      <c r="AK48" s="30" t="s">
        <v>51</v>
      </c>
      <c r="AL48" s="31">
        <v>4</v>
      </c>
      <c r="AM48" s="31">
        <v>4</v>
      </c>
      <c r="AN48" s="31">
        <v>6</v>
      </c>
      <c r="AO48" s="31">
        <v>9</v>
      </c>
      <c r="AP48" s="31">
        <v>6</v>
      </c>
      <c r="AQ48" s="31">
        <v>5.8</v>
      </c>
      <c r="AR48" s="32">
        <v>52</v>
      </c>
    </row>
    <row r="49" spans="1:44" x14ac:dyDescent="0.25">
      <c r="A49" s="30" t="s">
        <v>52</v>
      </c>
      <c r="B49" s="31">
        <v>186</v>
      </c>
      <c r="C49" s="31">
        <v>214</v>
      </c>
      <c r="D49" s="31">
        <v>193</v>
      </c>
      <c r="E49" s="31">
        <v>203</v>
      </c>
      <c r="F49" s="31">
        <v>186</v>
      </c>
      <c r="G49" s="31">
        <v>196.4</v>
      </c>
      <c r="H49" s="32">
        <v>21</v>
      </c>
      <c r="J49" s="30" t="s">
        <v>52</v>
      </c>
      <c r="K49" s="31">
        <v>1</v>
      </c>
      <c r="L49" s="31">
        <v>6</v>
      </c>
      <c r="M49" s="31">
        <v>0</v>
      </c>
      <c r="N49" s="31">
        <v>1</v>
      </c>
      <c r="O49" s="31">
        <v>3</v>
      </c>
      <c r="P49" s="31">
        <v>2.2000000000000002</v>
      </c>
      <c r="Q49" s="32">
        <v>53</v>
      </c>
      <c r="S49" s="30" t="s">
        <v>52</v>
      </c>
      <c r="T49" s="31">
        <v>1</v>
      </c>
      <c r="U49" s="31">
        <v>6</v>
      </c>
      <c r="V49" s="31">
        <v>0</v>
      </c>
      <c r="W49" s="31">
        <v>1</v>
      </c>
      <c r="X49" s="31">
        <v>3</v>
      </c>
      <c r="Y49" s="31">
        <v>2.2000000000000002</v>
      </c>
      <c r="Z49" s="32">
        <v>59</v>
      </c>
      <c r="AB49" s="30" t="s">
        <v>52</v>
      </c>
      <c r="AC49" s="31">
        <v>3</v>
      </c>
      <c r="AD49" s="31">
        <v>5</v>
      </c>
      <c r="AE49" s="31">
        <v>6</v>
      </c>
      <c r="AF49" s="31">
        <v>4</v>
      </c>
      <c r="AG49" s="31">
        <v>5</v>
      </c>
      <c r="AH49" s="31">
        <v>4.5999999999999996</v>
      </c>
      <c r="AI49" s="32">
        <v>50</v>
      </c>
      <c r="AK49" s="30" t="s">
        <v>52</v>
      </c>
      <c r="AL49" s="31">
        <v>3</v>
      </c>
      <c r="AM49" s="31">
        <v>8</v>
      </c>
      <c r="AN49" s="31">
        <v>7</v>
      </c>
      <c r="AO49" s="31">
        <v>5</v>
      </c>
      <c r="AP49" s="31">
        <v>6</v>
      </c>
      <c r="AQ49" s="31">
        <v>5.8</v>
      </c>
      <c r="AR49" s="32">
        <v>52</v>
      </c>
    </row>
    <row r="50" spans="1:44" x14ac:dyDescent="0.25">
      <c r="A50" s="30" t="s">
        <v>53</v>
      </c>
      <c r="B50" s="31">
        <v>48</v>
      </c>
      <c r="C50" s="31">
        <v>42</v>
      </c>
      <c r="D50" s="31">
        <v>41</v>
      </c>
      <c r="E50" s="31">
        <v>50</v>
      </c>
      <c r="F50" s="31">
        <v>38</v>
      </c>
      <c r="G50" s="31">
        <v>43.8</v>
      </c>
      <c r="H50" s="32">
        <v>77</v>
      </c>
      <c r="J50" s="30" t="s">
        <v>53</v>
      </c>
      <c r="K50" s="31">
        <v>3</v>
      </c>
      <c r="L50" s="31">
        <v>1</v>
      </c>
      <c r="M50" s="31">
        <v>1</v>
      </c>
      <c r="N50" s="31">
        <v>3</v>
      </c>
      <c r="O50" s="31">
        <v>2</v>
      </c>
      <c r="P50" s="31">
        <v>2</v>
      </c>
      <c r="Q50" s="32">
        <v>57</v>
      </c>
      <c r="S50" s="30" t="s">
        <v>53</v>
      </c>
      <c r="T50" s="31">
        <v>4</v>
      </c>
      <c r="U50" s="31">
        <v>2</v>
      </c>
      <c r="V50" s="31">
        <v>1</v>
      </c>
      <c r="W50" s="31">
        <v>3</v>
      </c>
      <c r="X50" s="31">
        <v>2</v>
      </c>
      <c r="Y50" s="31">
        <v>2.4</v>
      </c>
      <c r="Z50" s="32">
        <v>54</v>
      </c>
      <c r="AB50" s="30" t="s">
        <v>53</v>
      </c>
      <c r="AC50" s="31">
        <v>1</v>
      </c>
      <c r="AD50" s="31">
        <v>0</v>
      </c>
      <c r="AE50" s="31">
        <v>2</v>
      </c>
      <c r="AF50" s="31">
        <v>2</v>
      </c>
      <c r="AG50" s="31">
        <v>2</v>
      </c>
      <c r="AH50" s="31">
        <v>1.4</v>
      </c>
      <c r="AI50" s="32">
        <v>87</v>
      </c>
      <c r="AK50" s="30" t="s">
        <v>53</v>
      </c>
      <c r="AL50" s="31">
        <v>6</v>
      </c>
      <c r="AM50" s="31">
        <v>2</v>
      </c>
      <c r="AN50" s="31">
        <v>3</v>
      </c>
      <c r="AO50" s="31">
        <v>3</v>
      </c>
      <c r="AP50" s="31">
        <v>2</v>
      </c>
      <c r="AQ50" s="31">
        <v>3.2</v>
      </c>
      <c r="AR50" s="32">
        <v>72</v>
      </c>
    </row>
    <row r="51" spans="1:44" x14ac:dyDescent="0.25">
      <c r="A51" s="30" t="s">
        <v>54</v>
      </c>
      <c r="B51" s="31">
        <v>78</v>
      </c>
      <c r="C51" s="31">
        <v>51</v>
      </c>
      <c r="D51" s="31">
        <v>43</v>
      </c>
      <c r="E51" s="31">
        <v>41</v>
      </c>
      <c r="F51" s="31">
        <v>37</v>
      </c>
      <c r="G51" s="31">
        <v>50</v>
      </c>
      <c r="H51" s="32">
        <v>74</v>
      </c>
      <c r="J51" s="30" t="s">
        <v>54</v>
      </c>
      <c r="K51" s="31">
        <v>2</v>
      </c>
      <c r="L51" s="31">
        <v>3</v>
      </c>
      <c r="M51" s="31">
        <v>1</v>
      </c>
      <c r="N51" s="31">
        <v>4</v>
      </c>
      <c r="O51" s="31">
        <v>5</v>
      </c>
      <c r="P51" s="31">
        <v>3</v>
      </c>
      <c r="Q51" s="32">
        <v>37</v>
      </c>
      <c r="S51" s="30" t="s">
        <v>54</v>
      </c>
      <c r="T51" s="31">
        <v>2</v>
      </c>
      <c r="U51" s="31">
        <v>3</v>
      </c>
      <c r="V51" s="31">
        <v>1</v>
      </c>
      <c r="W51" s="31">
        <v>4</v>
      </c>
      <c r="X51" s="31">
        <v>5</v>
      </c>
      <c r="Y51" s="31">
        <v>3</v>
      </c>
      <c r="Z51" s="32">
        <v>41</v>
      </c>
      <c r="AB51" s="30" t="s">
        <v>54</v>
      </c>
      <c r="AC51" s="31">
        <v>4</v>
      </c>
      <c r="AD51" s="31">
        <v>4</v>
      </c>
      <c r="AE51" s="31">
        <v>4</v>
      </c>
      <c r="AF51" s="31">
        <v>2</v>
      </c>
      <c r="AG51" s="31">
        <v>3</v>
      </c>
      <c r="AH51" s="31">
        <v>3.4</v>
      </c>
      <c r="AI51" s="32">
        <v>62</v>
      </c>
      <c r="AK51" s="30" t="s">
        <v>54</v>
      </c>
      <c r="AL51" s="31">
        <v>7</v>
      </c>
      <c r="AM51" s="31">
        <v>8</v>
      </c>
      <c r="AN51" s="31">
        <v>4</v>
      </c>
      <c r="AO51" s="31">
        <v>4</v>
      </c>
      <c r="AP51" s="31">
        <v>3</v>
      </c>
      <c r="AQ51" s="31">
        <v>5.2</v>
      </c>
      <c r="AR51" s="32">
        <v>57</v>
      </c>
    </row>
    <row r="52" spans="1:44" x14ac:dyDescent="0.25">
      <c r="A52" s="30" t="s">
        <v>55</v>
      </c>
      <c r="B52" s="31">
        <v>13</v>
      </c>
      <c r="C52" s="31">
        <v>9</v>
      </c>
      <c r="D52" s="31">
        <v>10</v>
      </c>
      <c r="E52" s="31">
        <v>4</v>
      </c>
      <c r="F52" s="31">
        <v>10</v>
      </c>
      <c r="G52" s="31">
        <v>9.1999999999999993</v>
      </c>
      <c r="H52" s="32">
        <v>100</v>
      </c>
      <c r="J52" s="30" t="s">
        <v>55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2">
        <v>98</v>
      </c>
      <c r="S52" s="30" t="s">
        <v>55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2">
        <v>98</v>
      </c>
      <c r="AB52" s="30" t="s">
        <v>55</v>
      </c>
      <c r="AC52" s="31">
        <v>0</v>
      </c>
      <c r="AD52" s="31">
        <v>1</v>
      </c>
      <c r="AE52" s="31">
        <v>0</v>
      </c>
      <c r="AF52" s="31">
        <v>0</v>
      </c>
      <c r="AG52" s="31">
        <v>0</v>
      </c>
      <c r="AH52" s="31">
        <v>0.2</v>
      </c>
      <c r="AI52" s="32">
        <v>100</v>
      </c>
      <c r="AK52" s="30" t="s">
        <v>55</v>
      </c>
      <c r="AL52" s="31">
        <v>0</v>
      </c>
      <c r="AM52" s="31">
        <v>1</v>
      </c>
      <c r="AN52" s="31">
        <v>0</v>
      </c>
      <c r="AO52" s="31">
        <v>0</v>
      </c>
      <c r="AP52" s="31">
        <v>0</v>
      </c>
      <c r="AQ52" s="31">
        <v>0.2</v>
      </c>
      <c r="AR52" s="32">
        <v>100</v>
      </c>
    </row>
    <row r="53" spans="1:44" x14ac:dyDescent="0.25">
      <c r="A53" s="30" t="s">
        <v>56</v>
      </c>
      <c r="B53" s="31">
        <v>277</v>
      </c>
      <c r="C53" s="31">
        <v>194</v>
      </c>
      <c r="D53" s="31">
        <v>257</v>
      </c>
      <c r="E53" s="31">
        <v>191</v>
      </c>
      <c r="F53" s="31">
        <v>294</v>
      </c>
      <c r="G53" s="31">
        <v>242.6</v>
      </c>
      <c r="H53" s="32">
        <v>17</v>
      </c>
      <c r="J53" s="30" t="s">
        <v>56</v>
      </c>
      <c r="K53" s="31">
        <v>6</v>
      </c>
      <c r="L53" s="31">
        <v>4</v>
      </c>
      <c r="M53" s="31">
        <v>6</v>
      </c>
      <c r="N53" s="31">
        <v>5</v>
      </c>
      <c r="O53" s="31">
        <v>5</v>
      </c>
      <c r="P53" s="31">
        <v>5.2</v>
      </c>
      <c r="Q53" s="32">
        <v>18</v>
      </c>
      <c r="S53" s="30" t="s">
        <v>56</v>
      </c>
      <c r="T53" s="31">
        <v>8</v>
      </c>
      <c r="U53" s="31">
        <v>4</v>
      </c>
      <c r="V53" s="31">
        <v>8</v>
      </c>
      <c r="W53" s="31">
        <v>5</v>
      </c>
      <c r="X53" s="31">
        <v>5</v>
      </c>
      <c r="Y53" s="31">
        <v>6</v>
      </c>
      <c r="Z53" s="32">
        <v>17</v>
      </c>
      <c r="AB53" s="30" t="s">
        <v>56</v>
      </c>
      <c r="AC53" s="31">
        <v>16</v>
      </c>
      <c r="AD53" s="31">
        <v>8</v>
      </c>
      <c r="AE53" s="31">
        <v>6</v>
      </c>
      <c r="AF53" s="31">
        <v>5</v>
      </c>
      <c r="AG53" s="31">
        <v>10</v>
      </c>
      <c r="AH53" s="31">
        <v>9</v>
      </c>
      <c r="AI53" s="32">
        <v>22</v>
      </c>
      <c r="AK53" s="30" t="s">
        <v>56</v>
      </c>
      <c r="AL53" s="31">
        <v>22</v>
      </c>
      <c r="AM53" s="31">
        <v>8</v>
      </c>
      <c r="AN53" s="31">
        <v>12</v>
      </c>
      <c r="AO53" s="31">
        <v>6</v>
      </c>
      <c r="AP53" s="31">
        <v>10</v>
      </c>
      <c r="AQ53" s="31">
        <v>11.6</v>
      </c>
      <c r="AR53" s="32">
        <v>22</v>
      </c>
    </row>
    <row r="54" spans="1:44" x14ac:dyDescent="0.25">
      <c r="A54" s="30" t="s">
        <v>57</v>
      </c>
      <c r="B54" s="31">
        <v>160</v>
      </c>
      <c r="C54" s="31">
        <v>140</v>
      </c>
      <c r="D54" s="31">
        <v>134</v>
      </c>
      <c r="E54" s="31">
        <v>117</v>
      </c>
      <c r="F54" s="31">
        <v>111</v>
      </c>
      <c r="G54" s="31">
        <v>132.4</v>
      </c>
      <c r="H54" s="32">
        <v>37</v>
      </c>
      <c r="J54" s="30" t="s">
        <v>57</v>
      </c>
      <c r="K54" s="31">
        <v>2</v>
      </c>
      <c r="L54" s="31">
        <v>2</v>
      </c>
      <c r="M54" s="31">
        <v>1</v>
      </c>
      <c r="N54" s="31">
        <v>0</v>
      </c>
      <c r="O54" s="31">
        <v>0</v>
      </c>
      <c r="P54" s="31">
        <v>1</v>
      </c>
      <c r="Q54" s="32">
        <v>72</v>
      </c>
      <c r="S54" s="30" t="s">
        <v>57</v>
      </c>
      <c r="T54" s="31">
        <v>2</v>
      </c>
      <c r="U54" s="31">
        <v>2</v>
      </c>
      <c r="V54" s="31">
        <v>1</v>
      </c>
      <c r="W54" s="31">
        <v>0</v>
      </c>
      <c r="X54" s="31">
        <v>0</v>
      </c>
      <c r="Y54" s="31">
        <v>1</v>
      </c>
      <c r="Z54" s="32">
        <v>73</v>
      </c>
      <c r="AB54" s="30" t="s">
        <v>57</v>
      </c>
      <c r="AC54" s="31">
        <v>9</v>
      </c>
      <c r="AD54" s="31">
        <v>7</v>
      </c>
      <c r="AE54" s="31">
        <v>6</v>
      </c>
      <c r="AF54" s="31">
        <v>6</v>
      </c>
      <c r="AG54" s="31">
        <v>2</v>
      </c>
      <c r="AH54" s="31">
        <v>6</v>
      </c>
      <c r="AI54" s="32">
        <v>38</v>
      </c>
      <c r="AK54" s="30" t="s">
        <v>57</v>
      </c>
      <c r="AL54" s="31">
        <v>10</v>
      </c>
      <c r="AM54" s="31">
        <v>9</v>
      </c>
      <c r="AN54" s="31">
        <v>10</v>
      </c>
      <c r="AO54" s="31">
        <v>7</v>
      </c>
      <c r="AP54" s="31">
        <v>2</v>
      </c>
      <c r="AQ54" s="31">
        <v>7.6</v>
      </c>
      <c r="AR54" s="32">
        <v>38</v>
      </c>
    </row>
    <row r="55" spans="1:44" x14ac:dyDescent="0.25">
      <c r="A55" s="30" t="s">
        <v>58</v>
      </c>
      <c r="B55" s="31">
        <v>420</v>
      </c>
      <c r="C55" s="31">
        <v>364</v>
      </c>
      <c r="D55" s="31">
        <v>348</v>
      </c>
      <c r="E55" s="31">
        <v>314</v>
      </c>
      <c r="F55" s="31">
        <v>303</v>
      </c>
      <c r="G55" s="31">
        <v>349.8</v>
      </c>
      <c r="H55" s="32">
        <v>9</v>
      </c>
      <c r="J55" s="30" t="s">
        <v>58</v>
      </c>
      <c r="K55" s="31">
        <v>6</v>
      </c>
      <c r="L55" s="31">
        <v>8</v>
      </c>
      <c r="M55" s="31">
        <v>9</v>
      </c>
      <c r="N55" s="31">
        <v>3</v>
      </c>
      <c r="O55" s="31">
        <v>6</v>
      </c>
      <c r="P55" s="31">
        <v>6.4</v>
      </c>
      <c r="Q55" s="32">
        <v>14</v>
      </c>
      <c r="S55" s="30" t="s">
        <v>58</v>
      </c>
      <c r="T55" s="31">
        <v>7</v>
      </c>
      <c r="U55" s="31">
        <v>8</v>
      </c>
      <c r="V55" s="31">
        <v>9</v>
      </c>
      <c r="W55" s="31">
        <v>3</v>
      </c>
      <c r="X55" s="31">
        <v>6</v>
      </c>
      <c r="Y55" s="31">
        <v>6.6</v>
      </c>
      <c r="Z55" s="32">
        <v>15</v>
      </c>
      <c r="AB55" s="30" t="s">
        <v>58</v>
      </c>
      <c r="AC55" s="31">
        <v>14</v>
      </c>
      <c r="AD55" s="31">
        <v>8</v>
      </c>
      <c r="AE55" s="31">
        <v>14</v>
      </c>
      <c r="AF55" s="31">
        <v>8</v>
      </c>
      <c r="AG55" s="31">
        <v>10</v>
      </c>
      <c r="AH55" s="31">
        <v>10.8</v>
      </c>
      <c r="AI55" s="32">
        <v>15</v>
      </c>
      <c r="AK55" s="30" t="s">
        <v>58</v>
      </c>
      <c r="AL55" s="31">
        <v>18</v>
      </c>
      <c r="AM55" s="31">
        <v>10</v>
      </c>
      <c r="AN55" s="31">
        <v>21</v>
      </c>
      <c r="AO55" s="31">
        <v>10</v>
      </c>
      <c r="AP55" s="31">
        <v>14</v>
      </c>
      <c r="AQ55" s="31">
        <v>14.6</v>
      </c>
      <c r="AR55" s="32">
        <v>13</v>
      </c>
    </row>
    <row r="56" spans="1:44" x14ac:dyDescent="0.25">
      <c r="A56" s="30" t="s">
        <v>59</v>
      </c>
      <c r="B56" s="31">
        <v>57</v>
      </c>
      <c r="C56" s="31">
        <v>53</v>
      </c>
      <c r="D56" s="31">
        <v>44</v>
      </c>
      <c r="E56" s="31">
        <v>43</v>
      </c>
      <c r="F56" s="31">
        <v>38</v>
      </c>
      <c r="G56" s="31">
        <v>47</v>
      </c>
      <c r="H56" s="32">
        <v>75</v>
      </c>
      <c r="J56" s="30" t="s">
        <v>59</v>
      </c>
      <c r="K56" s="31">
        <v>1</v>
      </c>
      <c r="L56" s="31">
        <v>1</v>
      </c>
      <c r="M56" s="31">
        <v>1</v>
      </c>
      <c r="N56" s="31">
        <v>0</v>
      </c>
      <c r="O56" s="31">
        <v>1</v>
      </c>
      <c r="P56" s="31">
        <v>0.8</v>
      </c>
      <c r="Q56" s="32">
        <v>77</v>
      </c>
      <c r="S56" s="30" t="s">
        <v>59</v>
      </c>
      <c r="T56" s="31">
        <v>1</v>
      </c>
      <c r="U56" s="31">
        <v>1</v>
      </c>
      <c r="V56" s="31">
        <v>1</v>
      </c>
      <c r="W56" s="31">
        <v>0</v>
      </c>
      <c r="X56" s="31">
        <v>1</v>
      </c>
      <c r="Y56" s="31">
        <v>0.8</v>
      </c>
      <c r="Z56" s="32">
        <v>79</v>
      </c>
      <c r="AB56" s="30" t="s">
        <v>59</v>
      </c>
      <c r="AC56" s="31">
        <v>1</v>
      </c>
      <c r="AD56" s="31">
        <v>0</v>
      </c>
      <c r="AE56" s="31">
        <v>1</v>
      </c>
      <c r="AF56" s="31">
        <v>3</v>
      </c>
      <c r="AG56" s="31">
        <v>4</v>
      </c>
      <c r="AH56" s="31">
        <v>1.8</v>
      </c>
      <c r="AI56" s="32">
        <v>83</v>
      </c>
      <c r="AK56" s="30" t="s">
        <v>59</v>
      </c>
      <c r="AL56" s="31">
        <v>2</v>
      </c>
      <c r="AM56" s="31">
        <v>0</v>
      </c>
      <c r="AN56" s="31">
        <v>1</v>
      </c>
      <c r="AO56" s="31">
        <v>3</v>
      </c>
      <c r="AP56" s="31">
        <v>4</v>
      </c>
      <c r="AQ56" s="31">
        <v>2</v>
      </c>
      <c r="AR56" s="32">
        <v>85</v>
      </c>
    </row>
    <row r="57" spans="1:44" x14ac:dyDescent="0.25">
      <c r="A57" s="30" t="s">
        <v>60</v>
      </c>
      <c r="B57" s="31">
        <v>124</v>
      </c>
      <c r="C57" s="31">
        <v>107</v>
      </c>
      <c r="D57" s="31">
        <v>84</v>
      </c>
      <c r="E57" s="31">
        <v>112</v>
      </c>
      <c r="F57" s="31">
        <v>93</v>
      </c>
      <c r="G57" s="31">
        <v>104</v>
      </c>
      <c r="H57" s="32">
        <v>49</v>
      </c>
      <c r="J57" s="30" t="s">
        <v>60</v>
      </c>
      <c r="K57" s="31">
        <v>2</v>
      </c>
      <c r="L57" s="31">
        <v>2</v>
      </c>
      <c r="M57" s="31">
        <v>1</v>
      </c>
      <c r="N57" s="31">
        <v>1</v>
      </c>
      <c r="O57" s="31">
        <v>2</v>
      </c>
      <c r="P57" s="31">
        <v>1.6</v>
      </c>
      <c r="Q57" s="32">
        <v>63</v>
      </c>
      <c r="S57" s="30" t="s">
        <v>60</v>
      </c>
      <c r="T57" s="31">
        <v>2</v>
      </c>
      <c r="U57" s="31">
        <v>2</v>
      </c>
      <c r="V57" s="31">
        <v>1</v>
      </c>
      <c r="W57" s="31">
        <v>1</v>
      </c>
      <c r="X57" s="31">
        <v>2</v>
      </c>
      <c r="Y57" s="31">
        <v>1.6</v>
      </c>
      <c r="Z57" s="32">
        <v>64</v>
      </c>
      <c r="AB57" s="30" t="s">
        <v>60</v>
      </c>
      <c r="AC57" s="31">
        <v>7</v>
      </c>
      <c r="AD57" s="31">
        <v>5</v>
      </c>
      <c r="AE57" s="31">
        <v>3</v>
      </c>
      <c r="AF57" s="31">
        <v>7</v>
      </c>
      <c r="AG57" s="31">
        <v>4</v>
      </c>
      <c r="AH57" s="31">
        <v>5.2</v>
      </c>
      <c r="AI57" s="32">
        <v>47</v>
      </c>
      <c r="AK57" s="30" t="s">
        <v>60</v>
      </c>
      <c r="AL57" s="31">
        <v>8</v>
      </c>
      <c r="AM57" s="31">
        <v>7</v>
      </c>
      <c r="AN57" s="31">
        <v>3</v>
      </c>
      <c r="AO57" s="31">
        <v>8</v>
      </c>
      <c r="AP57" s="31">
        <v>8</v>
      </c>
      <c r="AQ57" s="31">
        <v>6.8</v>
      </c>
      <c r="AR57" s="32">
        <v>46</v>
      </c>
    </row>
    <row r="58" spans="1:44" x14ac:dyDescent="0.25">
      <c r="A58" s="30" t="s">
        <v>61</v>
      </c>
      <c r="B58" s="31">
        <v>115</v>
      </c>
      <c r="C58" s="31">
        <v>97</v>
      </c>
      <c r="D58" s="31">
        <v>90</v>
      </c>
      <c r="E58" s="31">
        <v>91</v>
      </c>
      <c r="F58" s="31">
        <v>99</v>
      </c>
      <c r="G58" s="31">
        <v>98.4</v>
      </c>
      <c r="H58" s="32">
        <v>52</v>
      </c>
      <c r="J58" s="30" t="s">
        <v>61</v>
      </c>
      <c r="K58" s="31">
        <v>3</v>
      </c>
      <c r="L58" s="31">
        <v>4</v>
      </c>
      <c r="M58" s="31">
        <v>0</v>
      </c>
      <c r="N58" s="31">
        <v>2</v>
      </c>
      <c r="O58" s="31">
        <v>6</v>
      </c>
      <c r="P58" s="31">
        <v>3</v>
      </c>
      <c r="Q58" s="32">
        <v>37</v>
      </c>
      <c r="S58" s="30" t="s">
        <v>61</v>
      </c>
      <c r="T58" s="31">
        <v>6</v>
      </c>
      <c r="U58" s="31">
        <v>4</v>
      </c>
      <c r="V58" s="31">
        <v>0</v>
      </c>
      <c r="W58" s="31">
        <v>2</v>
      </c>
      <c r="X58" s="31">
        <v>7</v>
      </c>
      <c r="Y58" s="31">
        <v>3.8</v>
      </c>
      <c r="Z58" s="32">
        <v>36</v>
      </c>
      <c r="AB58" s="30" t="s">
        <v>61</v>
      </c>
      <c r="AC58" s="31">
        <v>1</v>
      </c>
      <c r="AD58" s="31">
        <v>0</v>
      </c>
      <c r="AE58" s="31">
        <v>1</v>
      </c>
      <c r="AF58" s="31">
        <v>5</v>
      </c>
      <c r="AG58" s="31">
        <v>2</v>
      </c>
      <c r="AH58" s="31">
        <v>1.8</v>
      </c>
      <c r="AI58" s="32">
        <v>83</v>
      </c>
      <c r="AK58" s="30" t="s">
        <v>61</v>
      </c>
      <c r="AL58" s="31">
        <v>1</v>
      </c>
      <c r="AM58" s="31">
        <v>1</v>
      </c>
      <c r="AN58" s="31">
        <v>1</v>
      </c>
      <c r="AO58" s="31">
        <v>9</v>
      </c>
      <c r="AP58" s="31">
        <v>2</v>
      </c>
      <c r="AQ58" s="31">
        <v>2.8</v>
      </c>
      <c r="AR58" s="32">
        <v>77</v>
      </c>
    </row>
    <row r="59" spans="1:44" x14ac:dyDescent="0.25">
      <c r="A59" s="30" t="s">
        <v>62</v>
      </c>
      <c r="B59" s="31">
        <v>121</v>
      </c>
      <c r="C59" s="31">
        <v>117</v>
      </c>
      <c r="D59" s="31">
        <v>136</v>
      </c>
      <c r="E59" s="31">
        <v>99</v>
      </c>
      <c r="F59" s="31">
        <v>100</v>
      </c>
      <c r="G59" s="31">
        <v>114.6</v>
      </c>
      <c r="H59" s="32">
        <v>45</v>
      </c>
      <c r="J59" s="30" t="s">
        <v>62</v>
      </c>
      <c r="K59" s="31">
        <v>3</v>
      </c>
      <c r="L59" s="31">
        <v>2</v>
      </c>
      <c r="M59" s="31">
        <v>5</v>
      </c>
      <c r="N59" s="31">
        <v>2</v>
      </c>
      <c r="O59" s="31">
        <v>1</v>
      </c>
      <c r="P59" s="31">
        <v>2.6</v>
      </c>
      <c r="Q59" s="32">
        <v>42</v>
      </c>
      <c r="S59" s="30" t="s">
        <v>62</v>
      </c>
      <c r="T59" s="31">
        <v>3</v>
      </c>
      <c r="U59" s="31">
        <v>2</v>
      </c>
      <c r="V59" s="31">
        <v>5</v>
      </c>
      <c r="W59" s="31">
        <v>2</v>
      </c>
      <c r="X59" s="31">
        <v>1</v>
      </c>
      <c r="Y59" s="31">
        <v>2.6</v>
      </c>
      <c r="Z59" s="32">
        <v>48</v>
      </c>
      <c r="AB59" s="30" t="s">
        <v>62</v>
      </c>
      <c r="AC59" s="31">
        <v>10</v>
      </c>
      <c r="AD59" s="31">
        <v>4</v>
      </c>
      <c r="AE59" s="31">
        <v>6</v>
      </c>
      <c r="AF59" s="31">
        <v>4</v>
      </c>
      <c r="AG59" s="31">
        <v>6</v>
      </c>
      <c r="AH59" s="31">
        <v>6</v>
      </c>
      <c r="AI59" s="32">
        <v>38</v>
      </c>
      <c r="AK59" s="30" t="s">
        <v>62</v>
      </c>
      <c r="AL59" s="31">
        <v>12</v>
      </c>
      <c r="AM59" s="31">
        <v>4</v>
      </c>
      <c r="AN59" s="31">
        <v>8</v>
      </c>
      <c r="AO59" s="31">
        <v>4</v>
      </c>
      <c r="AP59" s="31">
        <v>7</v>
      </c>
      <c r="AQ59" s="31">
        <v>7</v>
      </c>
      <c r="AR59" s="32">
        <v>44</v>
      </c>
    </row>
    <row r="60" spans="1:44" x14ac:dyDescent="0.25">
      <c r="A60" s="30" t="s">
        <v>63</v>
      </c>
      <c r="B60" s="31">
        <v>110</v>
      </c>
      <c r="C60" s="31">
        <v>74</v>
      </c>
      <c r="D60" s="31">
        <v>71</v>
      </c>
      <c r="E60" s="31">
        <v>60</v>
      </c>
      <c r="F60" s="31">
        <v>77</v>
      </c>
      <c r="G60" s="31">
        <v>78.400000000000006</v>
      </c>
      <c r="H60" s="32">
        <v>58</v>
      </c>
      <c r="J60" s="30" t="s">
        <v>63</v>
      </c>
      <c r="K60" s="31">
        <v>0</v>
      </c>
      <c r="L60" s="31">
        <v>1</v>
      </c>
      <c r="M60" s="31">
        <v>0</v>
      </c>
      <c r="N60" s="31">
        <v>2</v>
      </c>
      <c r="O60" s="31">
        <v>0</v>
      </c>
      <c r="P60" s="31">
        <v>0.6</v>
      </c>
      <c r="Q60" s="32">
        <v>85</v>
      </c>
      <c r="S60" s="30" t="s">
        <v>63</v>
      </c>
      <c r="T60" s="31">
        <v>0</v>
      </c>
      <c r="U60" s="31">
        <v>1</v>
      </c>
      <c r="V60" s="31">
        <v>0</v>
      </c>
      <c r="W60" s="31">
        <v>2</v>
      </c>
      <c r="X60" s="31">
        <v>0</v>
      </c>
      <c r="Y60" s="31">
        <v>0.6</v>
      </c>
      <c r="Z60" s="32">
        <v>86</v>
      </c>
      <c r="AB60" s="30" t="s">
        <v>63</v>
      </c>
      <c r="AC60" s="31">
        <v>5</v>
      </c>
      <c r="AD60" s="31">
        <v>4</v>
      </c>
      <c r="AE60" s="31">
        <v>4</v>
      </c>
      <c r="AF60" s="31">
        <v>3</v>
      </c>
      <c r="AG60" s="31">
        <v>5</v>
      </c>
      <c r="AH60" s="31">
        <v>4.2</v>
      </c>
      <c r="AI60" s="32">
        <v>54</v>
      </c>
      <c r="AK60" s="30" t="s">
        <v>63</v>
      </c>
      <c r="AL60" s="31">
        <v>5</v>
      </c>
      <c r="AM60" s="31">
        <v>4</v>
      </c>
      <c r="AN60" s="31">
        <v>4</v>
      </c>
      <c r="AO60" s="31">
        <v>3</v>
      </c>
      <c r="AP60" s="31">
        <v>5</v>
      </c>
      <c r="AQ60" s="31">
        <v>4.2</v>
      </c>
      <c r="AR60" s="32">
        <v>62</v>
      </c>
    </row>
    <row r="61" spans="1:44" x14ac:dyDescent="0.25">
      <c r="A61" s="30" t="s">
        <v>64</v>
      </c>
      <c r="B61" s="31">
        <v>42</v>
      </c>
      <c r="C61" s="31">
        <v>48</v>
      </c>
      <c r="D61" s="31">
        <v>48</v>
      </c>
      <c r="E61" s="31">
        <v>28</v>
      </c>
      <c r="F61" s="31">
        <v>67</v>
      </c>
      <c r="G61" s="31">
        <v>46.6</v>
      </c>
      <c r="H61" s="32">
        <v>76</v>
      </c>
      <c r="J61" s="30" t="s">
        <v>64</v>
      </c>
      <c r="K61" s="31">
        <v>1</v>
      </c>
      <c r="L61" s="31">
        <v>0</v>
      </c>
      <c r="M61" s="31">
        <v>1</v>
      </c>
      <c r="N61" s="31">
        <v>0</v>
      </c>
      <c r="O61" s="31">
        <v>1</v>
      </c>
      <c r="P61" s="31">
        <v>0.6</v>
      </c>
      <c r="Q61" s="32">
        <v>85</v>
      </c>
      <c r="S61" s="30" t="s">
        <v>64</v>
      </c>
      <c r="T61" s="31">
        <v>1</v>
      </c>
      <c r="U61" s="31">
        <v>0</v>
      </c>
      <c r="V61" s="31">
        <v>1</v>
      </c>
      <c r="W61" s="31">
        <v>0</v>
      </c>
      <c r="X61" s="31">
        <v>1</v>
      </c>
      <c r="Y61" s="31">
        <v>0.6</v>
      </c>
      <c r="Z61" s="32">
        <v>86</v>
      </c>
      <c r="AB61" s="30" t="s">
        <v>64</v>
      </c>
      <c r="AC61" s="31">
        <v>2</v>
      </c>
      <c r="AD61" s="31">
        <v>1</v>
      </c>
      <c r="AE61" s="31">
        <v>0</v>
      </c>
      <c r="AF61" s="31">
        <v>0</v>
      </c>
      <c r="AG61" s="31">
        <v>3</v>
      </c>
      <c r="AH61" s="31">
        <v>1.2</v>
      </c>
      <c r="AI61" s="32">
        <v>89</v>
      </c>
      <c r="AK61" s="30" t="s">
        <v>64</v>
      </c>
      <c r="AL61" s="31">
        <v>2</v>
      </c>
      <c r="AM61" s="31">
        <v>1</v>
      </c>
      <c r="AN61" s="31">
        <v>1</v>
      </c>
      <c r="AO61" s="31">
        <v>0</v>
      </c>
      <c r="AP61" s="31">
        <v>4</v>
      </c>
      <c r="AQ61" s="31">
        <v>1.6</v>
      </c>
      <c r="AR61" s="32">
        <v>90</v>
      </c>
    </row>
    <row r="62" spans="1:44" x14ac:dyDescent="0.25">
      <c r="A62" s="30" t="s">
        <v>65</v>
      </c>
      <c r="B62" s="31">
        <v>81</v>
      </c>
      <c r="C62" s="31">
        <v>90</v>
      </c>
      <c r="D62" s="31">
        <v>74</v>
      </c>
      <c r="E62" s="31">
        <v>54</v>
      </c>
      <c r="F62" s="31">
        <v>34</v>
      </c>
      <c r="G62" s="31">
        <v>66.599999999999994</v>
      </c>
      <c r="H62" s="32">
        <v>66</v>
      </c>
      <c r="J62" s="30" t="s">
        <v>65</v>
      </c>
      <c r="K62" s="31">
        <v>3</v>
      </c>
      <c r="L62" s="31">
        <v>0</v>
      </c>
      <c r="M62" s="31">
        <v>1</v>
      </c>
      <c r="N62" s="31">
        <v>1</v>
      </c>
      <c r="O62" s="31">
        <v>1</v>
      </c>
      <c r="P62" s="31">
        <v>1.2</v>
      </c>
      <c r="Q62" s="32">
        <v>69</v>
      </c>
      <c r="S62" s="30" t="s">
        <v>65</v>
      </c>
      <c r="T62" s="31">
        <v>3</v>
      </c>
      <c r="U62" s="31">
        <v>0</v>
      </c>
      <c r="V62" s="31">
        <v>1</v>
      </c>
      <c r="W62" s="31">
        <v>1</v>
      </c>
      <c r="X62" s="31">
        <v>2</v>
      </c>
      <c r="Y62" s="31">
        <v>1.4</v>
      </c>
      <c r="Z62" s="32">
        <v>67</v>
      </c>
      <c r="AB62" s="30" t="s">
        <v>65</v>
      </c>
      <c r="AC62" s="31">
        <v>4</v>
      </c>
      <c r="AD62" s="31">
        <v>5</v>
      </c>
      <c r="AE62" s="31">
        <v>4</v>
      </c>
      <c r="AF62" s="31">
        <v>4</v>
      </c>
      <c r="AG62" s="31">
        <v>2</v>
      </c>
      <c r="AH62" s="31">
        <v>3.8</v>
      </c>
      <c r="AI62" s="32">
        <v>59</v>
      </c>
      <c r="AK62" s="30" t="s">
        <v>65</v>
      </c>
      <c r="AL62" s="31">
        <v>5</v>
      </c>
      <c r="AM62" s="31">
        <v>7</v>
      </c>
      <c r="AN62" s="31">
        <v>4</v>
      </c>
      <c r="AO62" s="31">
        <v>4</v>
      </c>
      <c r="AP62" s="31">
        <v>2</v>
      </c>
      <c r="AQ62" s="31">
        <v>4.4000000000000004</v>
      </c>
      <c r="AR62" s="32">
        <v>60</v>
      </c>
    </row>
    <row r="63" spans="1:44" x14ac:dyDescent="0.25">
      <c r="A63" s="30" t="s">
        <v>66</v>
      </c>
      <c r="B63" s="31">
        <v>149</v>
      </c>
      <c r="C63" s="31">
        <v>124</v>
      </c>
      <c r="D63" s="31">
        <v>139</v>
      </c>
      <c r="E63" s="31">
        <v>95</v>
      </c>
      <c r="F63" s="31">
        <v>104</v>
      </c>
      <c r="G63" s="31">
        <v>122.2</v>
      </c>
      <c r="H63" s="32">
        <v>41</v>
      </c>
      <c r="J63" s="30" t="s">
        <v>66</v>
      </c>
      <c r="K63" s="31">
        <v>0</v>
      </c>
      <c r="L63" s="31">
        <v>2</v>
      </c>
      <c r="M63" s="31">
        <v>0</v>
      </c>
      <c r="N63" s="31">
        <v>2</v>
      </c>
      <c r="O63" s="31">
        <v>1</v>
      </c>
      <c r="P63" s="31">
        <v>1</v>
      </c>
      <c r="Q63" s="32">
        <v>72</v>
      </c>
      <c r="S63" s="30" t="s">
        <v>66</v>
      </c>
      <c r="T63" s="31">
        <v>0</v>
      </c>
      <c r="U63" s="31">
        <v>2</v>
      </c>
      <c r="V63" s="31">
        <v>0</v>
      </c>
      <c r="W63" s="31">
        <v>2</v>
      </c>
      <c r="X63" s="31">
        <v>1</v>
      </c>
      <c r="Y63" s="31">
        <v>1</v>
      </c>
      <c r="Z63" s="32">
        <v>73</v>
      </c>
      <c r="AB63" s="30" t="s">
        <v>66</v>
      </c>
      <c r="AC63" s="31">
        <v>3</v>
      </c>
      <c r="AD63" s="31">
        <v>11</v>
      </c>
      <c r="AE63" s="31">
        <v>4</v>
      </c>
      <c r="AF63" s="31">
        <v>5</v>
      </c>
      <c r="AG63" s="31">
        <v>4</v>
      </c>
      <c r="AH63" s="31">
        <v>5.4</v>
      </c>
      <c r="AI63" s="32">
        <v>43</v>
      </c>
      <c r="AK63" s="30" t="s">
        <v>66</v>
      </c>
      <c r="AL63" s="31">
        <v>3</v>
      </c>
      <c r="AM63" s="31">
        <v>15</v>
      </c>
      <c r="AN63" s="31">
        <v>4</v>
      </c>
      <c r="AO63" s="31">
        <v>7</v>
      </c>
      <c r="AP63" s="31">
        <v>7</v>
      </c>
      <c r="AQ63" s="31">
        <v>7.2</v>
      </c>
      <c r="AR63" s="32">
        <v>43</v>
      </c>
    </row>
    <row r="64" spans="1:44" x14ac:dyDescent="0.25">
      <c r="A64" s="30" t="s">
        <v>67</v>
      </c>
      <c r="B64" s="31">
        <v>1763</v>
      </c>
      <c r="C64" s="31">
        <v>1586</v>
      </c>
      <c r="D64" s="31">
        <v>1831</v>
      </c>
      <c r="E64" s="31">
        <v>1713</v>
      </c>
      <c r="F64" s="31">
        <v>1452</v>
      </c>
      <c r="G64" s="31">
        <v>1669</v>
      </c>
      <c r="H64" s="32">
        <v>1</v>
      </c>
      <c r="J64" s="30" t="s">
        <v>67</v>
      </c>
      <c r="K64" s="31">
        <v>46</v>
      </c>
      <c r="L64" s="31">
        <v>44</v>
      </c>
      <c r="M64" s="31">
        <v>34</v>
      </c>
      <c r="N64" s="31">
        <v>38</v>
      </c>
      <c r="O64" s="31">
        <v>35</v>
      </c>
      <c r="P64" s="31">
        <v>39.4</v>
      </c>
      <c r="Q64" s="32">
        <v>1</v>
      </c>
      <c r="S64" s="30" t="s">
        <v>67</v>
      </c>
      <c r="T64" s="31">
        <v>50</v>
      </c>
      <c r="U64" s="31">
        <v>49</v>
      </c>
      <c r="V64" s="31">
        <v>38</v>
      </c>
      <c r="W64" s="31">
        <v>39</v>
      </c>
      <c r="X64" s="31">
        <v>38</v>
      </c>
      <c r="Y64" s="31">
        <v>42.8</v>
      </c>
      <c r="Z64" s="32">
        <v>1</v>
      </c>
      <c r="AB64" s="30" t="s">
        <v>67</v>
      </c>
      <c r="AC64" s="31">
        <v>29</v>
      </c>
      <c r="AD64" s="31">
        <v>21</v>
      </c>
      <c r="AE64" s="31">
        <v>23</v>
      </c>
      <c r="AF64" s="31">
        <v>20</v>
      </c>
      <c r="AG64" s="31">
        <v>18</v>
      </c>
      <c r="AH64" s="31">
        <v>22.2</v>
      </c>
      <c r="AI64" s="32">
        <v>4</v>
      </c>
      <c r="AK64" s="30" t="s">
        <v>67</v>
      </c>
      <c r="AL64" s="31">
        <v>36</v>
      </c>
      <c r="AM64" s="31">
        <v>31</v>
      </c>
      <c r="AN64" s="31">
        <v>33</v>
      </c>
      <c r="AO64" s="31">
        <v>37</v>
      </c>
      <c r="AP64" s="31">
        <v>27</v>
      </c>
      <c r="AQ64" s="31">
        <v>32.799999999999997</v>
      </c>
      <c r="AR64" s="32">
        <v>3</v>
      </c>
    </row>
    <row r="65" spans="1:44" x14ac:dyDescent="0.25">
      <c r="A65" s="30" t="s">
        <v>68</v>
      </c>
      <c r="B65" s="31">
        <v>28</v>
      </c>
      <c r="C65" s="31">
        <v>24</v>
      </c>
      <c r="D65" s="31">
        <v>20</v>
      </c>
      <c r="E65" s="31">
        <v>21</v>
      </c>
      <c r="F65" s="31">
        <v>25</v>
      </c>
      <c r="G65" s="31">
        <v>23.6</v>
      </c>
      <c r="H65" s="32">
        <v>94</v>
      </c>
      <c r="J65" s="30" t="s">
        <v>68</v>
      </c>
      <c r="K65" s="31">
        <v>1</v>
      </c>
      <c r="L65" s="31">
        <v>0</v>
      </c>
      <c r="M65" s="31">
        <v>0</v>
      </c>
      <c r="N65" s="31">
        <v>0</v>
      </c>
      <c r="O65" s="31">
        <v>1</v>
      </c>
      <c r="P65" s="31">
        <v>0.4</v>
      </c>
      <c r="Q65" s="32">
        <v>92</v>
      </c>
      <c r="S65" s="30" t="s">
        <v>68</v>
      </c>
      <c r="T65" s="31">
        <v>1</v>
      </c>
      <c r="U65" s="31">
        <v>0</v>
      </c>
      <c r="V65" s="31">
        <v>0</v>
      </c>
      <c r="W65" s="31">
        <v>0</v>
      </c>
      <c r="X65" s="31">
        <v>1</v>
      </c>
      <c r="Y65" s="31">
        <v>0.4</v>
      </c>
      <c r="Z65" s="32">
        <v>92</v>
      </c>
      <c r="AB65" s="30" t="s">
        <v>68</v>
      </c>
      <c r="AC65" s="31">
        <v>0</v>
      </c>
      <c r="AD65" s="31">
        <v>0</v>
      </c>
      <c r="AE65" s="31">
        <v>1</v>
      </c>
      <c r="AF65" s="31">
        <v>3</v>
      </c>
      <c r="AG65" s="31">
        <v>2</v>
      </c>
      <c r="AH65" s="31">
        <v>1.2</v>
      </c>
      <c r="AI65" s="32">
        <v>89</v>
      </c>
      <c r="AK65" s="30" t="s">
        <v>68</v>
      </c>
      <c r="AL65" s="31">
        <v>0</v>
      </c>
      <c r="AM65" s="31">
        <v>0</v>
      </c>
      <c r="AN65" s="31">
        <v>1</v>
      </c>
      <c r="AO65" s="31">
        <v>3</v>
      </c>
      <c r="AP65" s="31">
        <v>2</v>
      </c>
      <c r="AQ65" s="31">
        <v>1.2</v>
      </c>
      <c r="AR65" s="32">
        <v>92</v>
      </c>
    </row>
    <row r="66" spans="1:44" x14ac:dyDescent="0.25">
      <c r="A66" s="30" t="s">
        <v>69</v>
      </c>
      <c r="B66" s="31">
        <v>92</v>
      </c>
      <c r="C66" s="31">
        <v>83</v>
      </c>
      <c r="D66" s="31">
        <v>71</v>
      </c>
      <c r="E66" s="31">
        <v>76</v>
      </c>
      <c r="F66" s="31">
        <v>59</v>
      </c>
      <c r="G66" s="31">
        <v>76.2</v>
      </c>
      <c r="H66" s="32">
        <v>61</v>
      </c>
      <c r="J66" s="30" t="s">
        <v>69</v>
      </c>
      <c r="K66" s="31">
        <v>6</v>
      </c>
      <c r="L66" s="31">
        <v>4</v>
      </c>
      <c r="M66" s="31">
        <v>2</v>
      </c>
      <c r="N66" s="31">
        <v>5</v>
      </c>
      <c r="O66" s="31">
        <v>2</v>
      </c>
      <c r="P66" s="31">
        <v>3.8</v>
      </c>
      <c r="Q66" s="32">
        <v>31</v>
      </c>
      <c r="S66" s="30" t="s">
        <v>69</v>
      </c>
      <c r="T66" s="31">
        <v>6</v>
      </c>
      <c r="U66" s="31">
        <v>4</v>
      </c>
      <c r="V66" s="31">
        <v>2</v>
      </c>
      <c r="W66" s="31">
        <v>6</v>
      </c>
      <c r="X66" s="31">
        <v>2</v>
      </c>
      <c r="Y66" s="31">
        <v>4</v>
      </c>
      <c r="Z66" s="32">
        <v>32</v>
      </c>
      <c r="AB66" s="30" t="s">
        <v>69</v>
      </c>
      <c r="AC66" s="31">
        <v>6</v>
      </c>
      <c r="AD66" s="31">
        <v>8</v>
      </c>
      <c r="AE66" s="31">
        <v>2</v>
      </c>
      <c r="AF66" s="31">
        <v>10</v>
      </c>
      <c r="AG66" s="31">
        <v>9</v>
      </c>
      <c r="AH66" s="31">
        <v>7</v>
      </c>
      <c r="AI66" s="32">
        <v>32</v>
      </c>
      <c r="AK66" s="30" t="s">
        <v>69</v>
      </c>
      <c r="AL66" s="31">
        <v>11</v>
      </c>
      <c r="AM66" s="31">
        <v>8</v>
      </c>
      <c r="AN66" s="31">
        <v>2</v>
      </c>
      <c r="AO66" s="31">
        <v>16</v>
      </c>
      <c r="AP66" s="31">
        <v>13</v>
      </c>
      <c r="AQ66" s="31">
        <v>10</v>
      </c>
      <c r="AR66" s="32">
        <v>28</v>
      </c>
    </row>
    <row r="67" spans="1:44" x14ac:dyDescent="0.25">
      <c r="A67" s="30" t="s">
        <v>70</v>
      </c>
      <c r="B67" s="31">
        <v>185</v>
      </c>
      <c r="C67" s="31">
        <v>132</v>
      </c>
      <c r="D67" s="31">
        <v>124</v>
      </c>
      <c r="E67" s="31">
        <v>115</v>
      </c>
      <c r="F67" s="31">
        <v>108</v>
      </c>
      <c r="G67" s="31">
        <v>132.80000000000001</v>
      </c>
      <c r="H67" s="32">
        <v>36</v>
      </c>
      <c r="J67" s="30" t="s">
        <v>70</v>
      </c>
      <c r="K67" s="31">
        <v>4</v>
      </c>
      <c r="L67" s="31">
        <v>3</v>
      </c>
      <c r="M67" s="31">
        <v>6</v>
      </c>
      <c r="N67" s="31">
        <v>6</v>
      </c>
      <c r="O67" s="31">
        <v>8</v>
      </c>
      <c r="P67" s="31">
        <v>5.4</v>
      </c>
      <c r="Q67" s="32">
        <v>17</v>
      </c>
      <c r="S67" s="30" t="s">
        <v>70</v>
      </c>
      <c r="T67" s="31">
        <v>4</v>
      </c>
      <c r="U67" s="31">
        <v>3</v>
      </c>
      <c r="V67" s="31">
        <v>6</v>
      </c>
      <c r="W67" s="31">
        <v>7</v>
      </c>
      <c r="X67" s="31">
        <v>8</v>
      </c>
      <c r="Y67" s="31">
        <v>5.6</v>
      </c>
      <c r="Z67" s="32">
        <v>20</v>
      </c>
      <c r="AB67" s="30" t="s">
        <v>70</v>
      </c>
      <c r="AC67" s="31">
        <v>11</v>
      </c>
      <c r="AD67" s="31">
        <v>9</v>
      </c>
      <c r="AE67" s="31">
        <v>6</v>
      </c>
      <c r="AF67" s="31">
        <v>3</v>
      </c>
      <c r="AG67" s="31">
        <v>7</v>
      </c>
      <c r="AH67" s="31">
        <v>7.2</v>
      </c>
      <c r="AI67" s="32">
        <v>31</v>
      </c>
      <c r="AK67" s="30" t="s">
        <v>70</v>
      </c>
      <c r="AL67" s="31">
        <v>14</v>
      </c>
      <c r="AM67" s="31">
        <v>10</v>
      </c>
      <c r="AN67" s="31">
        <v>10</v>
      </c>
      <c r="AO67" s="31">
        <v>4</v>
      </c>
      <c r="AP67" s="31">
        <v>9</v>
      </c>
      <c r="AQ67" s="31">
        <v>9.4</v>
      </c>
      <c r="AR67" s="32">
        <v>29</v>
      </c>
    </row>
    <row r="68" spans="1:44" x14ac:dyDescent="0.25">
      <c r="A68" s="30" t="s">
        <v>71</v>
      </c>
      <c r="B68" s="31">
        <v>245</v>
      </c>
      <c r="C68" s="31">
        <v>172</v>
      </c>
      <c r="D68" s="31">
        <v>181</v>
      </c>
      <c r="E68" s="31">
        <v>186</v>
      </c>
      <c r="F68" s="31">
        <v>221</v>
      </c>
      <c r="G68" s="31">
        <v>201</v>
      </c>
      <c r="H68" s="32">
        <v>20</v>
      </c>
      <c r="J68" s="30" t="s">
        <v>71</v>
      </c>
      <c r="K68" s="31">
        <v>8</v>
      </c>
      <c r="L68" s="31">
        <v>6</v>
      </c>
      <c r="M68" s="31">
        <v>6</v>
      </c>
      <c r="N68" s="31">
        <v>4</v>
      </c>
      <c r="O68" s="31">
        <v>1</v>
      </c>
      <c r="P68" s="31">
        <v>5</v>
      </c>
      <c r="Q68" s="32">
        <v>21</v>
      </c>
      <c r="S68" s="30" t="s">
        <v>71</v>
      </c>
      <c r="T68" s="31">
        <v>8</v>
      </c>
      <c r="U68" s="31">
        <v>6</v>
      </c>
      <c r="V68" s="31">
        <v>7</v>
      </c>
      <c r="W68" s="31">
        <v>4</v>
      </c>
      <c r="X68" s="31">
        <v>1</v>
      </c>
      <c r="Y68" s="31">
        <v>5.2</v>
      </c>
      <c r="Z68" s="32">
        <v>23</v>
      </c>
      <c r="AB68" s="30" t="s">
        <v>71</v>
      </c>
      <c r="AC68" s="31">
        <v>13</v>
      </c>
      <c r="AD68" s="31">
        <v>12</v>
      </c>
      <c r="AE68" s="31">
        <v>16</v>
      </c>
      <c r="AF68" s="31">
        <v>7</v>
      </c>
      <c r="AG68" s="31">
        <v>16</v>
      </c>
      <c r="AH68" s="31">
        <v>12.8</v>
      </c>
      <c r="AI68" s="32">
        <v>10</v>
      </c>
      <c r="AK68" s="30" t="s">
        <v>71</v>
      </c>
      <c r="AL68" s="31">
        <v>14</v>
      </c>
      <c r="AM68" s="31">
        <v>19</v>
      </c>
      <c r="AN68" s="31">
        <v>24</v>
      </c>
      <c r="AO68" s="31">
        <v>8</v>
      </c>
      <c r="AP68" s="31">
        <v>19</v>
      </c>
      <c r="AQ68" s="31">
        <v>16.8</v>
      </c>
      <c r="AR68" s="32">
        <v>9</v>
      </c>
    </row>
    <row r="69" spans="1:44" x14ac:dyDescent="0.25">
      <c r="A69" s="30" t="s">
        <v>72</v>
      </c>
      <c r="B69" s="31">
        <v>155</v>
      </c>
      <c r="C69" s="31">
        <v>144</v>
      </c>
      <c r="D69" s="31">
        <v>148</v>
      </c>
      <c r="E69" s="31">
        <v>133</v>
      </c>
      <c r="F69" s="31">
        <v>151</v>
      </c>
      <c r="G69" s="31">
        <v>146.19999999999999</v>
      </c>
      <c r="H69" s="32">
        <v>31</v>
      </c>
      <c r="J69" s="30" t="s">
        <v>72</v>
      </c>
      <c r="K69" s="31">
        <v>5</v>
      </c>
      <c r="L69" s="31">
        <v>9</v>
      </c>
      <c r="M69" s="31">
        <v>5</v>
      </c>
      <c r="N69" s="31">
        <v>4</v>
      </c>
      <c r="O69" s="31">
        <v>6</v>
      </c>
      <c r="P69" s="31">
        <v>5.8</v>
      </c>
      <c r="Q69" s="32">
        <v>15</v>
      </c>
      <c r="S69" s="30" t="s">
        <v>72</v>
      </c>
      <c r="T69" s="31">
        <v>6</v>
      </c>
      <c r="U69" s="31">
        <v>11</v>
      </c>
      <c r="V69" s="31">
        <v>5</v>
      </c>
      <c r="W69" s="31">
        <v>5</v>
      </c>
      <c r="X69" s="31">
        <v>7</v>
      </c>
      <c r="Y69" s="31">
        <v>6.8</v>
      </c>
      <c r="Z69" s="32">
        <v>14</v>
      </c>
      <c r="AB69" s="30" t="s">
        <v>72</v>
      </c>
      <c r="AC69" s="31">
        <v>2</v>
      </c>
      <c r="AD69" s="31">
        <v>7</v>
      </c>
      <c r="AE69" s="31">
        <v>5</v>
      </c>
      <c r="AF69" s="31">
        <v>6</v>
      </c>
      <c r="AG69" s="31">
        <v>2</v>
      </c>
      <c r="AH69" s="31">
        <v>4.4000000000000004</v>
      </c>
      <c r="AI69" s="32">
        <v>52</v>
      </c>
      <c r="AK69" s="30" t="s">
        <v>72</v>
      </c>
      <c r="AL69" s="31">
        <v>4</v>
      </c>
      <c r="AM69" s="31">
        <v>12</v>
      </c>
      <c r="AN69" s="31">
        <v>5</v>
      </c>
      <c r="AO69" s="31">
        <v>7</v>
      </c>
      <c r="AP69" s="31">
        <v>2</v>
      </c>
      <c r="AQ69" s="31">
        <v>6</v>
      </c>
      <c r="AR69" s="32">
        <v>50</v>
      </c>
    </row>
    <row r="70" spans="1:44" x14ac:dyDescent="0.25">
      <c r="A70" s="30" t="s">
        <v>73</v>
      </c>
      <c r="B70" s="31">
        <v>36</v>
      </c>
      <c r="C70" s="31">
        <v>26</v>
      </c>
      <c r="D70" s="31">
        <v>37</v>
      </c>
      <c r="E70" s="31">
        <v>35</v>
      </c>
      <c r="F70" s="31">
        <v>24</v>
      </c>
      <c r="G70" s="31">
        <v>31.6</v>
      </c>
      <c r="H70" s="32">
        <v>85</v>
      </c>
      <c r="J70" s="30" t="s">
        <v>73</v>
      </c>
      <c r="K70" s="31">
        <v>4</v>
      </c>
      <c r="L70" s="31">
        <v>1</v>
      </c>
      <c r="M70" s="31">
        <v>1</v>
      </c>
      <c r="N70" s="31">
        <v>2</v>
      </c>
      <c r="O70" s="31">
        <v>2</v>
      </c>
      <c r="P70" s="31">
        <v>2</v>
      </c>
      <c r="Q70" s="32">
        <v>57</v>
      </c>
      <c r="S70" s="30" t="s">
        <v>73</v>
      </c>
      <c r="T70" s="31">
        <v>8</v>
      </c>
      <c r="U70" s="31">
        <v>1</v>
      </c>
      <c r="V70" s="31">
        <v>1</v>
      </c>
      <c r="W70" s="31">
        <v>2</v>
      </c>
      <c r="X70" s="31">
        <v>2</v>
      </c>
      <c r="Y70" s="31">
        <v>2.8</v>
      </c>
      <c r="Z70" s="32">
        <v>43</v>
      </c>
      <c r="AB70" s="30" t="s">
        <v>73</v>
      </c>
      <c r="AC70" s="31">
        <v>2</v>
      </c>
      <c r="AD70" s="31">
        <v>2</v>
      </c>
      <c r="AE70" s="31">
        <v>1</v>
      </c>
      <c r="AF70" s="31">
        <v>4</v>
      </c>
      <c r="AG70" s="31">
        <v>3</v>
      </c>
      <c r="AH70" s="31">
        <v>2.4</v>
      </c>
      <c r="AI70" s="32">
        <v>72</v>
      </c>
      <c r="AK70" s="30" t="s">
        <v>73</v>
      </c>
      <c r="AL70" s="31">
        <v>5</v>
      </c>
      <c r="AM70" s="31">
        <v>4</v>
      </c>
      <c r="AN70" s="31">
        <v>1</v>
      </c>
      <c r="AO70" s="31">
        <v>4</v>
      </c>
      <c r="AP70" s="31">
        <v>4</v>
      </c>
      <c r="AQ70" s="31">
        <v>3.6</v>
      </c>
      <c r="AR70" s="32">
        <v>68</v>
      </c>
    </row>
    <row r="71" spans="1:44" x14ac:dyDescent="0.25">
      <c r="A71" s="30" t="s">
        <v>74</v>
      </c>
      <c r="B71" s="31">
        <v>228</v>
      </c>
      <c r="C71" s="31">
        <v>201</v>
      </c>
      <c r="D71" s="31">
        <v>177</v>
      </c>
      <c r="E71" s="31">
        <v>160</v>
      </c>
      <c r="F71" s="31">
        <v>130</v>
      </c>
      <c r="G71" s="31">
        <v>179.2</v>
      </c>
      <c r="H71" s="32">
        <v>24</v>
      </c>
      <c r="J71" s="30" t="s">
        <v>74</v>
      </c>
      <c r="K71" s="31">
        <v>3</v>
      </c>
      <c r="L71" s="31">
        <v>10</v>
      </c>
      <c r="M71" s="31">
        <v>11</v>
      </c>
      <c r="N71" s="31">
        <v>5</v>
      </c>
      <c r="O71" s="31">
        <v>4</v>
      </c>
      <c r="P71" s="31">
        <v>6.6</v>
      </c>
      <c r="Q71" s="32">
        <v>12</v>
      </c>
      <c r="S71" s="30" t="s">
        <v>74</v>
      </c>
      <c r="T71" s="31">
        <v>3</v>
      </c>
      <c r="U71" s="31">
        <v>11</v>
      </c>
      <c r="V71" s="31">
        <v>17</v>
      </c>
      <c r="W71" s="31">
        <v>5</v>
      </c>
      <c r="X71" s="31">
        <v>4</v>
      </c>
      <c r="Y71" s="31">
        <v>8</v>
      </c>
      <c r="Z71" s="32">
        <v>11</v>
      </c>
      <c r="AB71" s="30" t="s">
        <v>74</v>
      </c>
      <c r="AC71" s="31">
        <v>15</v>
      </c>
      <c r="AD71" s="31">
        <v>12</v>
      </c>
      <c r="AE71" s="31">
        <v>4</v>
      </c>
      <c r="AF71" s="31">
        <v>15</v>
      </c>
      <c r="AG71" s="31">
        <v>9</v>
      </c>
      <c r="AH71" s="31">
        <v>11</v>
      </c>
      <c r="AI71" s="32">
        <v>13</v>
      </c>
      <c r="AK71" s="30" t="s">
        <v>74</v>
      </c>
      <c r="AL71" s="31">
        <v>19</v>
      </c>
      <c r="AM71" s="31">
        <v>20</v>
      </c>
      <c r="AN71" s="31">
        <v>8</v>
      </c>
      <c r="AO71" s="31">
        <v>17</v>
      </c>
      <c r="AP71" s="31">
        <v>10</v>
      </c>
      <c r="AQ71" s="31">
        <v>14.8</v>
      </c>
      <c r="AR71" s="32">
        <v>12</v>
      </c>
    </row>
    <row r="72" spans="1:44" x14ac:dyDescent="0.25">
      <c r="A72" s="30" t="s">
        <v>75</v>
      </c>
      <c r="B72" s="31">
        <v>237</v>
      </c>
      <c r="C72" s="31">
        <v>166</v>
      </c>
      <c r="D72" s="31">
        <v>191</v>
      </c>
      <c r="E72" s="31">
        <v>132</v>
      </c>
      <c r="F72" s="31">
        <v>164</v>
      </c>
      <c r="G72" s="31">
        <v>178</v>
      </c>
      <c r="H72" s="32">
        <v>26</v>
      </c>
      <c r="J72" s="30" t="s">
        <v>75</v>
      </c>
      <c r="K72" s="31">
        <v>3</v>
      </c>
      <c r="L72" s="31">
        <v>3</v>
      </c>
      <c r="M72" s="31">
        <v>5</v>
      </c>
      <c r="N72" s="31">
        <v>4</v>
      </c>
      <c r="O72" s="31">
        <v>3</v>
      </c>
      <c r="P72" s="31">
        <v>3.6</v>
      </c>
      <c r="Q72" s="32">
        <v>33</v>
      </c>
      <c r="S72" s="30" t="s">
        <v>75</v>
      </c>
      <c r="T72" s="31">
        <v>3</v>
      </c>
      <c r="U72" s="31">
        <v>3</v>
      </c>
      <c r="V72" s="31">
        <v>6</v>
      </c>
      <c r="W72" s="31">
        <v>5</v>
      </c>
      <c r="X72" s="31">
        <v>6</v>
      </c>
      <c r="Y72" s="31">
        <v>4.5999999999999996</v>
      </c>
      <c r="Z72" s="32">
        <v>30</v>
      </c>
      <c r="AB72" s="30" t="s">
        <v>75</v>
      </c>
      <c r="AC72" s="31">
        <v>13</v>
      </c>
      <c r="AD72" s="31">
        <v>11</v>
      </c>
      <c r="AE72" s="31">
        <v>9</v>
      </c>
      <c r="AF72" s="31">
        <v>4</v>
      </c>
      <c r="AG72" s="31">
        <v>7</v>
      </c>
      <c r="AH72" s="31">
        <v>8.8000000000000007</v>
      </c>
      <c r="AI72" s="32">
        <v>23</v>
      </c>
      <c r="AK72" s="30" t="s">
        <v>75</v>
      </c>
      <c r="AL72" s="31">
        <v>16</v>
      </c>
      <c r="AM72" s="31">
        <v>13</v>
      </c>
      <c r="AN72" s="31">
        <v>13</v>
      </c>
      <c r="AO72" s="31">
        <v>10</v>
      </c>
      <c r="AP72" s="31">
        <v>10</v>
      </c>
      <c r="AQ72" s="31">
        <v>12.4</v>
      </c>
      <c r="AR72" s="32">
        <v>19</v>
      </c>
    </row>
    <row r="73" spans="1:44" x14ac:dyDescent="0.25">
      <c r="A73" s="30" t="s">
        <v>76</v>
      </c>
      <c r="B73" s="31">
        <v>21</v>
      </c>
      <c r="C73" s="31">
        <v>28</v>
      </c>
      <c r="D73" s="31">
        <v>17</v>
      </c>
      <c r="E73" s="31">
        <v>23</v>
      </c>
      <c r="F73" s="31">
        <v>26</v>
      </c>
      <c r="G73" s="31">
        <v>23</v>
      </c>
      <c r="H73" s="32">
        <v>95</v>
      </c>
      <c r="J73" s="30" t="s">
        <v>76</v>
      </c>
      <c r="K73" s="31">
        <v>2</v>
      </c>
      <c r="L73" s="31">
        <v>1</v>
      </c>
      <c r="M73" s="31">
        <v>0</v>
      </c>
      <c r="N73" s="31">
        <v>1</v>
      </c>
      <c r="O73" s="31">
        <v>3</v>
      </c>
      <c r="P73" s="31">
        <v>1.4</v>
      </c>
      <c r="Q73" s="32">
        <v>67</v>
      </c>
      <c r="S73" s="30" t="s">
        <v>76</v>
      </c>
      <c r="T73" s="31">
        <v>2</v>
      </c>
      <c r="U73" s="31">
        <v>1</v>
      </c>
      <c r="V73" s="31">
        <v>0</v>
      </c>
      <c r="W73" s="31">
        <v>1</v>
      </c>
      <c r="X73" s="31">
        <v>3</v>
      </c>
      <c r="Y73" s="31">
        <v>1.4</v>
      </c>
      <c r="Z73" s="32">
        <v>67</v>
      </c>
      <c r="AB73" s="30" t="s">
        <v>76</v>
      </c>
      <c r="AC73" s="31">
        <v>2</v>
      </c>
      <c r="AD73" s="31">
        <v>2</v>
      </c>
      <c r="AE73" s="31">
        <v>1</v>
      </c>
      <c r="AF73" s="31">
        <v>0</v>
      </c>
      <c r="AG73" s="31">
        <v>1</v>
      </c>
      <c r="AH73" s="31">
        <v>1.2</v>
      </c>
      <c r="AI73" s="32">
        <v>89</v>
      </c>
      <c r="AK73" s="30" t="s">
        <v>76</v>
      </c>
      <c r="AL73" s="31">
        <v>3</v>
      </c>
      <c r="AM73" s="31">
        <v>2</v>
      </c>
      <c r="AN73" s="31">
        <v>1</v>
      </c>
      <c r="AO73" s="31">
        <v>1</v>
      </c>
      <c r="AP73" s="31">
        <v>2</v>
      </c>
      <c r="AQ73" s="31">
        <v>1.8</v>
      </c>
      <c r="AR73" s="32">
        <v>87</v>
      </c>
    </row>
    <row r="74" spans="1:44" x14ac:dyDescent="0.25">
      <c r="A74" s="30" t="s">
        <v>77</v>
      </c>
      <c r="B74" s="31">
        <v>82</v>
      </c>
      <c r="C74" s="31">
        <v>93</v>
      </c>
      <c r="D74" s="31">
        <v>68</v>
      </c>
      <c r="E74" s="31">
        <v>49</v>
      </c>
      <c r="F74" s="31">
        <v>61</v>
      </c>
      <c r="G74" s="31">
        <v>70.599999999999994</v>
      </c>
      <c r="H74" s="32">
        <v>63</v>
      </c>
      <c r="J74" s="30" t="s">
        <v>77</v>
      </c>
      <c r="K74" s="31">
        <v>2</v>
      </c>
      <c r="L74" s="31">
        <v>1</v>
      </c>
      <c r="M74" s="31">
        <v>3</v>
      </c>
      <c r="N74" s="31">
        <v>1</v>
      </c>
      <c r="O74" s="31">
        <v>1</v>
      </c>
      <c r="P74" s="31">
        <v>1.6</v>
      </c>
      <c r="Q74" s="32">
        <v>63</v>
      </c>
      <c r="S74" s="30" t="s">
        <v>77</v>
      </c>
      <c r="T74" s="31">
        <v>2</v>
      </c>
      <c r="U74" s="31">
        <v>1</v>
      </c>
      <c r="V74" s="31">
        <v>3</v>
      </c>
      <c r="W74" s="31">
        <v>1</v>
      </c>
      <c r="X74" s="31">
        <v>1</v>
      </c>
      <c r="Y74" s="31">
        <v>1.6</v>
      </c>
      <c r="Z74" s="32">
        <v>64</v>
      </c>
      <c r="AB74" s="30" t="s">
        <v>77</v>
      </c>
      <c r="AC74" s="31">
        <v>2</v>
      </c>
      <c r="AD74" s="31">
        <v>4</v>
      </c>
      <c r="AE74" s="31">
        <v>2</v>
      </c>
      <c r="AF74" s="31">
        <v>2</v>
      </c>
      <c r="AG74" s="31">
        <v>6</v>
      </c>
      <c r="AH74" s="31">
        <v>3.2</v>
      </c>
      <c r="AI74" s="32">
        <v>63</v>
      </c>
      <c r="AK74" s="30" t="s">
        <v>77</v>
      </c>
      <c r="AL74" s="31">
        <v>6</v>
      </c>
      <c r="AM74" s="31">
        <v>4</v>
      </c>
      <c r="AN74" s="31">
        <v>2</v>
      </c>
      <c r="AO74" s="31">
        <v>2</v>
      </c>
      <c r="AP74" s="31">
        <v>6</v>
      </c>
      <c r="AQ74" s="31">
        <v>4</v>
      </c>
      <c r="AR74" s="32">
        <v>64</v>
      </c>
    </row>
    <row r="75" spans="1:44" x14ac:dyDescent="0.25">
      <c r="A75" s="30" t="s">
        <v>78</v>
      </c>
      <c r="B75" s="31">
        <v>105</v>
      </c>
      <c r="C75" s="31">
        <v>102</v>
      </c>
      <c r="D75" s="31">
        <v>99</v>
      </c>
      <c r="E75" s="31">
        <v>101</v>
      </c>
      <c r="F75" s="31">
        <v>77</v>
      </c>
      <c r="G75" s="31">
        <v>96.8</v>
      </c>
      <c r="H75" s="32">
        <v>53</v>
      </c>
      <c r="J75" s="30" t="s">
        <v>78</v>
      </c>
      <c r="K75" s="31">
        <v>5</v>
      </c>
      <c r="L75" s="31">
        <v>1</v>
      </c>
      <c r="M75" s="31">
        <v>3</v>
      </c>
      <c r="N75" s="31">
        <v>7</v>
      </c>
      <c r="O75" s="31">
        <v>3</v>
      </c>
      <c r="P75" s="31">
        <v>3.8</v>
      </c>
      <c r="Q75" s="32">
        <v>31</v>
      </c>
      <c r="S75" s="30" t="s">
        <v>78</v>
      </c>
      <c r="T75" s="31">
        <v>5</v>
      </c>
      <c r="U75" s="31">
        <v>1</v>
      </c>
      <c r="V75" s="31">
        <v>4</v>
      </c>
      <c r="W75" s="31">
        <v>7</v>
      </c>
      <c r="X75" s="31">
        <v>3</v>
      </c>
      <c r="Y75" s="31">
        <v>4</v>
      </c>
      <c r="Z75" s="32">
        <v>32</v>
      </c>
      <c r="AB75" s="30" t="s">
        <v>78</v>
      </c>
      <c r="AC75" s="31">
        <v>7</v>
      </c>
      <c r="AD75" s="31">
        <v>8</v>
      </c>
      <c r="AE75" s="31">
        <v>5</v>
      </c>
      <c r="AF75" s="31">
        <v>5</v>
      </c>
      <c r="AG75" s="31">
        <v>6</v>
      </c>
      <c r="AH75" s="31">
        <v>6.2</v>
      </c>
      <c r="AI75" s="32">
        <v>37</v>
      </c>
      <c r="AK75" s="30" t="s">
        <v>78</v>
      </c>
      <c r="AL75" s="31">
        <v>8</v>
      </c>
      <c r="AM75" s="31">
        <v>8</v>
      </c>
      <c r="AN75" s="31">
        <v>7</v>
      </c>
      <c r="AO75" s="31">
        <v>8</v>
      </c>
      <c r="AP75" s="31">
        <v>9</v>
      </c>
      <c r="AQ75" s="31">
        <v>8</v>
      </c>
      <c r="AR75" s="32">
        <v>35</v>
      </c>
    </row>
    <row r="76" spans="1:44" x14ac:dyDescent="0.25">
      <c r="A76" s="30" t="s">
        <v>79</v>
      </c>
      <c r="B76" s="31">
        <v>21</v>
      </c>
      <c r="C76" s="31">
        <v>25</v>
      </c>
      <c r="D76" s="31">
        <v>35</v>
      </c>
      <c r="E76" s="31">
        <v>27</v>
      </c>
      <c r="F76" s="31">
        <v>28</v>
      </c>
      <c r="G76" s="31">
        <v>27.2</v>
      </c>
      <c r="H76" s="32">
        <v>89</v>
      </c>
      <c r="J76" s="30" t="s">
        <v>79</v>
      </c>
      <c r="K76" s="31">
        <v>0</v>
      </c>
      <c r="L76" s="31">
        <v>0</v>
      </c>
      <c r="M76" s="31">
        <v>1</v>
      </c>
      <c r="N76" s="31">
        <v>0</v>
      </c>
      <c r="O76" s="31">
        <v>0</v>
      </c>
      <c r="P76" s="31">
        <v>0.2</v>
      </c>
      <c r="Q76" s="32">
        <v>95</v>
      </c>
      <c r="S76" s="30" t="s">
        <v>79</v>
      </c>
      <c r="T76" s="31">
        <v>0</v>
      </c>
      <c r="U76" s="31">
        <v>0</v>
      </c>
      <c r="V76" s="31">
        <v>1</v>
      </c>
      <c r="W76" s="31">
        <v>0</v>
      </c>
      <c r="X76" s="31">
        <v>0</v>
      </c>
      <c r="Y76" s="31">
        <v>0.2</v>
      </c>
      <c r="Z76" s="32">
        <v>95</v>
      </c>
      <c r="AB76" s="30" t="s">
        <v>79</v>
      </c>
      <c r="AC76" s="31">
        <v>1</v>
      </c>
      <c r="AD76" s="31">
        <v>0</v>
      </c>
      <c r="AE76" s="31">
        <v>3</v>
      </c>
      <c r="AF76" s="31">
        <v>0</v>
      </c>
      <c r="AG76" s="31">
        <v>4</v>
      </c>
      <c r="AH76" s="31">
        <v>1.6</v>
      </c>
      <c r="AI76" s="32">
        <v>85</v>
      </c>
      <c r="AK76" s="30" t="s">
        <v>79</v>
      </c>
      <c r="AL76" s="31">
        <v>1</v>
      </c>
      <c r="AM76" s="31">
        <v>0</v>
      </c>
      <c r="AN76" s="31">
        <v>4</v>
      </c>
      <c r="AO76" s="31">
        <v>0</v>
      </c>
      <c r="AP76" s="31">
        <v>5</v>
      </c>
      <c r="AQ76" s="31">
        <v>2</v>
      </c>
      <c r="AR76" s="32">
        <v>85</v>
      </c>
    </row>
    <row r="77" spans="1:44" x14ac:dyDescent="0.25">
      <c r="A77" s="30" t="s">
        <v>80</v>
      </c>
      <c r="B77" s="31">
        <v>94</v>
      </c>
      <c r="C77" s="31">
        <v>100</v>
      </c>
      <c r="D77" s="31">
        <v>89</v>
      </c>
      <c r="E77" s="31">
        <v>62</v>
      </c>
      <c r="F77" s="31">
        <v>39</v>
      </c>
      <c r="G77" s="31">
        <v>76.8</v>
      </c>
      <c r="H77" s="32">
        <v>60</v>
      </c>
      <c r="J77" s="30" t="s">
        <v>80</v>
      </c>
      <c r="K77" s="31">
        <v>2</v>
      </c>
      <c r="L77" s="31">
        <v>3</v>
      </c>
      <c r="M77" s="31">
        <v>1</v>
      </c>
      <c r="N77" s="31">
        <v>3</v>
      </c>
      <c r="O77" s="31">
        <v>3</v>
      </c>
      <c r="P77" s="31">
        <v>2.4</v>
      </c>
      <c r="Q77" s="32">
        <v>49</v>
      </c>
      <c r="S77" s="30" t="s">
        <v>80</v>
      </c>
      <c r="T77" s="31">
        <v>2</v>
      </c>
      <c r="U77" s="31">
        <v>4</v>
      </c>
      <c r="V77" s="31">
        <v>1</v>
      </c>
      <c r="W77" s="31">
        <v>4</v>
      </c>
      <c r="X77" s="31">
        <v>3</v>
      </c>
      <c r="Y77" s="31">
        <v>2.8</v>
      </c>
      <c r="Z77" s="32">
        <v>43</v>
      </c>
      <c r="AB77" s="30" t="s">
        <v>80</v>
      </c>
      <c r="AC77" s="31">
        <v>4</v>
      </c>
      <c r="AD77" s="31">
        <v>6</v>
      </c>
      <c r="AE77" s="31">
        <v>7</v>
      </c>
      <c r="AF77" s="31">
        <v>6</v>
      </c>
      <c r="AG77" s="31">
        <v>5</v>
      </c>
      <c r="AH77" s="31">
        <v>5.6</v>
      </c>
      <c r="AI77" s="32">
        <v>40</v>
      </c>
      <c r="AK77" s="30" t="s">
        <v>80</v>
      </c>
      <c r="AL77" s="31">
        <v>7</v>
      </c>
      <c r="AM77" s="31">
        <v>8</v>
      </c>
      <c r="AN77" s="31">
        <v>8</v>
      </c>
      <c r="AO77" s="31">
        <v>10</v>
      </c>
      <c r="AP77" s="31">
        <v>8</v>
      </c>
      <c r="AQ77" s="31">
        <v>8.1999999999999993</v>
      </c>
      <c r="AR77" s="32">
        <v>34</v>
      </c>
    </row>
    <row r="78" spans="1:44" x14ac:dyDescent="0.25">
      <c r="A78" s="30" t="s">
        <v>81</v>
      </c>
      <c r="B78" s="31">
        <v>347</v>
      </c>
      <c r="C78" s="31">
        <v>328</v>
      </c>
      <c r="D78" s="31">
        <v>207</v>
      </c>
      <c r="E78" s="31">
        <v>207</v>
      </c>
      <c r="F78" s="31">
        <v>171</v>
      </c>
      <c r="G78" s="31">
        <v>252</v>
      </c>
      <c r="H78" s="32">
        <v>16</v>
      </c>
      <c r="J78" s="30" t="s">
        <v>81</v>
      </c>
      <c r="K78" s="31">
        <v>15</v>
      </c>
      <c r="L78" s="31">
        <v>7</v>
      </c>
      <c r="M78" s="31">
        <v>4</v>
      </c>
      <c r="N78" s="31">
        <v>9</v>
      </c>
      <c r="O78" s="31">
        <v>2</v>
      </c>
      <c r="P78" s="31">
        <v>7.4</v>
      </c>
      <c r="Q78" s="32">
        <v>11</v>
      </c>
      <c r="S78" s="30" t="s">
        <v>81</v>
      </c>
      <c r="T78" s="31">
        <v>19</v>
      </c>
      <c r="U78" s="31">
        <v>10</v>
      </c>
      <c r="V78" s="31">
        <v>4</v>
      </c>
      <c r="W78" s="31">
        <v>9</v>
      </c>
      <c r="X78" s="31">
        <v>4</v>
      </c>
      <c r="Y78" s="31">
        <v>9.1999999999999993</v>
      </c>
      <c r="Z78" s="32">
        <v>7</v>
      </c>
      <c r="AB78" s="30" t="s">
        <v>81</v>
      </c>
      <c r="AC78" s="31">
        <v>8</v>
      </c>
      <c r="AD78" s="31">
        <v>17</v>
      </c>
      <c r="AE78" s="31">
        <v>9</v>
      </c>
      <c r="AF78" s="31">
        <v>6</v>
      </c>
      <c r="AG78" s="31">
        <v>8</v>
      </c>
      <c r="AH78" s="31">
        <v>9.6</v>
      </c>
      <c r="AI78" s="32">
        <v>18</v>
      </c>
      <c r="AK78" s="30" t="s">
        <v>81</v>
      </c>
      <c r="AL78" s="31">
        <v>17</v>
      </c>
      <c r="AM78" s="31">
        <v>23</v>
      </c>
      <c r="AN78" s="31">
        <v>13</v>
      </c>
      <c r="AO78" s="31">
        <v>11</v>
      </c>
      <c r="AP78" s="31">
        <v>13</v>
      </c>
      <c r="AQ78" s="31">
        <v>15.4</v>
      </c>
      <c r="AR78" s="32">
        <v>11</v>
      </c>
    </row>
    <row r="79" spans="1:44" x14ac:dyDescent="0.25">
      <c r="A79" s="30" t="s">
        <v>82</v>
      </c>
      <c r="B79" s="31">
        <v>57</v>
      </c>
      <c r="C79" s="31">
        <v>68</v>
      </c>
      <c r="D79" s="31">
        <v>59</v>
      </c>
      <c r="E79" s="31">
        <v>53</v>
      </c>
      <c r="F79" s="31">
        <v>71</v>
      </c>
      <c r="G79" s="31">
        <v>61.6</v>
      </c>
      <c r="H79" s="32">
        <v>69</v>
      </c>
      <c r="J79" s="30" t="s">
        <v>82</v>
      </c>
      <c r="K79" s="31">
        <v>3</v>
      </c>
      <c r="L79" s="31">
        <v>0</v>
      </c>
      <c r="M79" s="31">
        <v>1</v>
      </c>
      <c r="N79" s="31">
        <v>0</v>
      </c>
      <c r="O79" s="31">
        <v>1</v>
      </c>
      <c r="P79" s="31">
        <v>1</v>
      </c>
      <c r="Q79" s="32">
        <v>72</v>
      </c>
      <c r="S79" s="30" t="s">
        <v>82</v>
      </c>
      <c r="T79" s="31">
        <v>3</v>
      </c>
      <c r="U79" s="31">
        <v>0</v>
      </c>
      <c r="V79" s="31">
        <v>1</v>
      </c>
      <c r="W79" s="31">
        <v>0</v>
      </c>
      <c r="X79" s="31">
        <v>1</v>
      </c>
      <c r="Y79" s="31">
        <v>1</v>
      </c>
      <c r="Z79" s="32">
        <v>73</v>
      </c>
      <c r="AB79" s="30" t="s">
        <v>82</v>
      </c>
      <c r="AC79" s="31">
        <v>0</v>
      </c>
      <c r="AD79" s="31">
        <v>3</v>
      </c>
      <c r="AE79" s="31">
        <v>0</v>
      </c>
      <c r="AF79" s="31">
        <v>4</v>
      </c>
      <c r="AG79" s="31">
        <v>3</v>
      </c>
      <c r="AH79" s="31">
        <v>2</v>
      </c>
      <c r="AI79" s="32">
        <v>81</v>
      </c>
      <c r="AK79" s="30" t="s">
        <v>82</v>
      </c>
      <c r="AL79" s="31">
        <v>0</v>
      </c>
      <c r="AM79" s="31">
        <v>5</v>
      </c>
      <c r="AN79" s="31">
        <v>0</v>
      </c>
      <c r="AO79" s="31">
        <v>4</v>
      </c>
      <c r="AP79" s="31">
        <v>4</v>
      </c>
      <c r="AQ79" s="31">
        <v>2.6</v>
      </c>
      <c r="AR79" s="32">
        <v>79</v>
      </c>
    </row>
    <row r="80" spans="1:44" x14ac:dyDescent="0.25">
      <c r="A80" s="30" t="s">
        <v>83</v>
      </c>
      <c r="B80" s="31">
        <v>416</v>
      </c>
      <c r="C80" s="31">
        <v>366</v>
      </c>
      <c r="D80" s="31">
        <v>338</v>
      </c>
      <c r="E80" s="31">
        <v>254</v>
      </c>
      <c r="F80" s="31">
        <v>328</v>
      </c>
      <c r="G80" s="31">
        <v>340.4</v>
      </c>
      <c r="H80" s="32">
        <v>11</v>
      </c>
      <c r="J80" s="30" t="s">
        <v>83</v>
      </c>
      <c r="K80" s="31">
        <v>5</v>
      </c>
      <c r="L80" s="31">
        <v>10</v>
      </c>
      <c r="M80" s="31">
        <v>4</v>
      </c>
      <c r="N80" s="31">
        <v>6</v>
      </c>
      <c r="O80" s="31">
        <v>8</v>
      </c>
      <c r="P80" s="31">
        <v>6.6</v>
      </c>
      <c r="Q80" s="32">
        <v>12</v>
      </c>
      <c r="S80" s="30" t="s">
        <v>83</v>
      </c>
      <c r="T80" s="31">
        <v>5</v>
      </c>
      <c r="U80" s="31">
        <v>11</v>
      </c>
      <c r="V80" s="31">
        <v>4</v>
      </c>
      <c r="W80" s="31">
        <v>6</v>
      </c>
      <c r="X80" s="31">
        <v>9</v>
      </c>
      <c r="Y80" s="31">
        <v>7</v>
      </c>
      <c r="Z80" s="32">
        <v>13</v>
      </c>
      <c r="AB80" s="30" t="s">
        <v>83</v>
      </c>
      <c r="AC80" s="31">
        <v>10</v>
      </c>
      <c r="AD80" s="31">
        <v>18</v>
      </c>
      <c r="AE80" s="31">
        <v>12</v>
      </c>
      <c r="AF80" s="31">
        <v>9</v>
      </c>
      <c r="AG80" s="31">
        <v>12</v>
      </c>
      <c r="AH80" s="31">
        <v>12.2</v>
      </c>
      <c r="AI80" s="32">
        <v>11</v>
      </c>
      <c r="AK80" s="30" t="s">
        <v>83</v>
      </c>
      <c r="AL80" s="31">
        <v>11</v>
      </c>
      <c r="AM80" s="31">
        <v>19</v>
      </c>
      <c r="AN80" s="31">
        <v>13</v>
      </c>
      <c r="AO80" s="31">
        <v>9</v>
      </c>
      <c r="AP80" s="31">
        <v>17</v>
      </c>
      <c r="AQ80" s="31">
        <v>13.8</v>
      </c>
      <c r="AR80" s="32">
        <v>15</v>
      </c>
    </row>
    <row r="81" spans="1:44" x14ac:dyDescent="0.25">
      <c r="A81" s="30" t="s">
        <v>84</v>
      </c>
      <c r="B81" s="31">
        <v>153</v>
      </c>
      <c r="C81" s="31">
        <v>103</v>
      </c>
      <c r="D81" s="31">
        <v>122</v>
      </c>
      <c r="E81" s="31">
        <v>115</v>
      </c>
      <c r="F81" s="31">
        <v>84</v>
      </c>
      <c r="G81" s="31">
        <v>115.4</v>
      </c>
      <c r="H81" s="32">
        <v>44</v>
      </c>
      <c r="J81" s="30" t="s">
        <v>84</v>
      </c>
      <c r="K81" s="31">
        <v>2</v>
      </c>
      <c r="L81" s="31">
        <v>0</v>
      </c>
      <c r="M81" s="31">
        <v>4</v>
      </c>
      <c r="N81" s="31">
        <v>1</v>
      </c>
      <c r="O81" s="31">
        <v>5</v>
      </c>
      <c r="P81" s="31">
        <v>2.4</v>
      </c>
      <c r="Q81" s="32">
        <v>49</v>
      </c>
      <c r="S81" s="30" t="s">
        <v>84</v>
      </c>
      <c r="T81" s="31">
        <v>2</v>
      </c>
      <c r="U81" s="31">
        <v>0</v>
      </c>
      <c r="V81" s="31">
        <v>4</v>
      </c>
      <c r="W81" s="31">
        <v>1</v>
      </c>
      <c r="X81" s="31">
        <v>5</v>
      </c>
      <c r="Y81" s="31">
        <v>2.4</v>
      </c>
      <c r="Z81" s="32">
        <v>54</v>
      </c>
      <c r="AB81" s="30" t="s">
        <v>84</v>
      </c>
      <c r="AC81" s="31">
        <v>3</v>
      </c>
      <c r="AD81" s="31">
        <v>3</v>
      </c>
      <c r="AE81" s="31">
        <v>2</v>
      </c>
      <c r="AF81" s="31">
        <v>5</v>
      </c>
      <c r="AG81" s="31">
        <v>3</v>
      </c>
      <c r="AH81" s="31">
        <v>3.2</v>
      </c>
      <c r="AI81" s="32">
        <v>63</v>
      </c>
      <c r="AK81" s="30" t="s">
        <v>84</v>
      </c>
      <c r="AL81" s="31">
        <v>5</v>
      </c>
      <c r="AM81" s="31">
        <v>3</v>
      </c>
      <c r="AN81" s="31">
        <v>4</v>
      </c>
      <c r="AO81" s="31">
        <v>8</v>
      </c>
      <c r="AP81" s="31">
        <v>5</v>
      </c>
      <c r="AQ81" s="31">
        <v>5</v>
      </c>
      <c r="AR81" s="32">
        <v>58</v>
      </c>
    </row>
    <row r="82" spans="1:44" x14ac:dyDescent="0.25">
      <c r="A82" s="30" t="s">
        <v>85</v>
      </c>
      <c r="B82" s="31">
        <v>394</v>
      </c>
      <c r="C82" s="31">
        <v>334</v>
      </c>
      <c r="D82" s="31">
        <v>335</v>
      </c>
      <c r="E82" s="31">
        <v>375</v>
      </c>
      <c r="F82" s="31">
        <v>292</v>
      </c>
      <c r="G82" s="31">
        <v>346</v>
      </c>
      <c r="H82" s="32">
        <v>10</v>
      </c>
      <c r="J82" s="30" t="s">
        <v>85</v>
      </c>
      <c r="K82" s="31">
        <v>10</v>
      </c>
      <c r="L82" s="31">
        <v>19</v>
      </c>
      <c r="M82" s="31">
        <v>22</v>
      </c>
      <c r="N82" s="31">
        <v>18</v>
      </c>
      <c r="O82" s="31">
        <v>9</v>
      </c>
      <c r="P82" s="31">
        <v>15.6</v>
      </c>
      <c r="Q82" s="32">
        <v>4</v>
      </c>
      <c r="S82" s="30" t="s">
        <v>85</v>
      </c>
      <c r="T82" s="31">
        <v>10</v>
      </c>
      <c r="U82" s="31">
        <v>22</v>
      </c>
      <c r="V82" s="31">
        <v>24</v>
      </c>
      <c r="W82" s="31">
        <v>20</v>
      </c>
      <c r="X82" s="31">
        <v>15</v>
      </c>
      <c r="Y82" s="31">
        <v>18.2</v>
      </c>
      <c r="Z82" s="32">
        <v>4</v>
      </c>
      <c r="AB82" s="30" t="s">
        <v>85</v>
      </c>
      <c r="AC82" s="31">
        <v>20</v>
      </c>
      <c r="AD82" s="31">
        <v>12</v>
      </c>
      <c r="AE82" s="31">
        <v>24</v>
      </c>
      <c r="AF82" s="31">
        <v>12</v>
      </c>
      <c r="AG82" s="31">
        <v>10</v>
      </c>
      <c r="AH82" s="31">
        <v>15.6</v>
      </c>
      <c r="AI82" s="32">
        <v>8</v>
      </c>
      <c r="AK82" s="30" t="s">
        <v>85</v>
      </c>
      <c r="AL82" s="31">
        <v>23</v>
      </c>
      <c r="AM82" s="31">
        <v>23</v>
      </c>
      <c r="AN82" s="31">
        <v>32</v>
      </c>
      <c r="AO82" s="31">
        <v>15</v>
      </c>
      <c r="AP82" s="31">
        <v>12</v>
      </c>
      <c r="AQ82" s="31">
        <v>21</v>
      </c>
      <c r="AR82" s="32">
        <v>8</v>
      </c>
    </row>
    <row r="83" spans="1:44" x14ac:dyDescent="0.25">
      <c r="A83" s="30" t="s">
        <v>86</v>
      </c>
      <c r="B83" s="31">
        <v>136</v>
      </c>
      <c r="C83" s="31">
        <v>119</v>
      </c>
      <c r="D83" s="31">
        <v>161</v>
      </c>
      <c r="E83" s="31">
        <v>136</v>
      </c>
      <c r="F83" s="31">
        <v>114</v>
      </c>
      <c r="G83" s="31">
        <v>133.19999999999999</v>
      </c>
      <c r="H83" s="32">
        <v>35</v>
      </c>
      <c r="J83" s="30" t="s">
        <v>86</v>
      </c>
      <c r="K83" s="31">
        <v>5</v>
      </c>
      <c r="L83" s="31">
        <v>5</v>
      </c>
      <c r="M83" s="31">
        <v>6</v>
      </c>
      <c r="N83" s="31">
        <v>4</v>
      </c>
      <c r="O83" s="31">
        <v>4</v>
      </c>
      <c r="P83" s="31">
        <v>4.8</v>
      </c>
      <c r="Q83" s="32">
        <v>22</v>
      </c>
      <c r="S83" s="30" t="s">
        <v>86</v>
      </c>
      <c r="T83" s="31">
        <v>5</v>
      </c>
      <c r="U83" s="31">
        <v>5</v>
      </c>
      <c r="V83" s="31">
        <v>6</v>
      </c>
      <c r="W83" s="31">
        <v>5</v>
      </c>
      <c r="X83" s="31">
        <v>4</v>
      </c>
      <c r="Y83" s="31">
        <v>5</v>
      </c>
      <c r="Z83" s="32">
        <v>25</v>
      </c>
      <c r="AB83" s="30" t="s">
        <v>86</v>
      </c>
      <c r="AC83" s="31">
        <v>5</v>
      </c>
      <c r="AD83" s="31">
        <v>11</v>
      </c>
      <c r="AE83" s="31">
        <v>7</v>
      </c>
      <c r="AF83" s="31">
        <v>12</v>
      </c>
      <c r="AG83" s="31">
        <v>7</v>
      </c>
      <c r="AH83" s="31">
        <v>8.4</v>
      </c>
      <c r="AI83" s="32">
        <v>24</v>
      </c>
      <c r="AK83" s="30" t="s">
        <v>86</v>
      </c>
      <c r="AL83" s="31">
        <v>6</v>
      </c>
      <c r="AM83" s="31">
        <v>15</v>
      </c>
      <c r="AN83" s="31">
        <v>10</v>
      </c>
      <c r="AO83" s="31">
        <v>14</v>
      </c>
      <c r="AP83" s="31">
        <v>10</v>
      </c>
      <c r="AQ83" s="31">
        <v>11</v>
      </c>
      <c r="AR83" s="32">
        <v>25</v>
      </c>
    </row>
    <row r="84" spans="1:44" x14ac:dyDescent="0.25">
      <c r="A84" s="30" t="s">
        <v>87</v>
      </c>
      <c r="B84" s="31">
        <v>300</v>
      </c>
      <c r="C84" s="31">
        <v>246</v>
      </c>
      <c r="D84" s="31">
        <v>279</v>
      </c>
      <c r="E84" s="31">
        <v>216</v>
      </c>
      <c r="F84" s="31">
        <v>238</v>
      </c>
      <c r="G84" s="31">
        <v>255.8</v>
      </c>
      <c r="H84" s="32">
        <v>14</v>
      </c>
      <c r="J84" s="30" t="s">
        <v>87</v>
      </c>
      <c r="K84" s="31">
        <v>6</v>
      </c>
      <c r="L84" s="31">
        <v>6</v>
      </c>
      <c r="M84" s="31">
        <v>4</v>
      </c>
      <c r="N84" s="31">
        <v>5</v>
      </c>
      <c r="O84" s="31">
        <v>7</v>
      </c>
      <c r="P84" s="31">
        <v>5.6</v>
      </c>
      <c r="Q84" s="32">
        <v>16</v>
      </c>
      <c r="S84" s="30" t="s">
        <v>87</v>
      </c>
      <c r="T84" s="31">
        <v>6</v>
      </c>
      <c r="U84" s="31">
        <v>6</v>
      </c>
      <c r="V84" s="31">
        <v>4</v>
      </c>
      <c r="W84" s="31">
        <v>6</v>
      </c>
      <c r="X84" s="31">
        <v>7</v>
      </c>
      <c r="Y84" s="31">
        <v>5.8</v>
      </c>
      <c r="Z84" s="32">
        <v>18</v>
      </c>
      <c r="AB84" s="30" t="s">
        <v>87</v>
      </c>
      <c r="AC84" s="31">
        <v>7</v>
      </c>
      <c r="AD84" s="31">
        <v>9</v>
      </c>
      <c r="AE84" s="31">
        <v>15</v>
      </c>
      <c r="AF84" s="31">
        <v>15</v>
      </c>
      <c r="AG84" s="31">
        <v>6</v>
      </c>
      <c r="AH84" s="31">
        <v>10.4</v>
      </c>
      <c r="AI84" s="32">
        <v>16</v>
      </c>
      <c r="AK84" s="30" t="s">
        <v>87</v>
      </c>
      <c r="AL84" s="31">
        <v>8</v>
      </c>
      <c r="AM84" s="31">
        <v>11</v>
      </c>
      <c r="AN84" s="31">
        <v>17</v>
      </c>
      <c r="AO84" s="31">
        <v>18</v>
      </c>
      <c r="AP84" s="31">
        <v>8</v>
      </c>
      <c r="AQ84" s="31">
        <v>12.4</v>
      </c>
      <c r="AR84" s="32">
        <v>19</v>
      </c>
    </row>
    <row r="85" spans="1:44" x14ac:dyDescent="0.25">
      <c r="A85" s="30" t="s">
        <v>88</v>
      </c>
      <c r="B85" s="31">
        <v>136</v>
      </c>
      <c r="C85" s="31">
        <v>134</v>
      </c>
      <c r="D85" s="31">
        <v>86</v>
      </c>
      <c r="E85" s="31">
        <v>72</v>
      </c>
      <c r="F85" s="31">
        <v>122</v>
      </c>
      <c r="G85" s="31">
        <v>110</v>
      </c>
      <c r="H85" s="32">
        <v>48</v>
      </c>
      <c r="J85" s="30" t="s">
        <v>88</v>
      </c>
      <c r="K85" s="31">
        <v>4</v>
      </c>
      <c r="L85" s="31">
        <v>2</v>
      </c>
      <c r="M85" s="31">
        <v>4</v>
      </c>
      <c r="N85" s="31">
        <v>1</v>
      </c>
      <c r="O85" s="31">
        <v>2</v>
      </c>
      <c r="P85" s="31">
        <v>2.6</v>
      </c>
      <c r="Q85" s="32">
        <v>42</v>
      </c>
      <c r="S85" s="30" t="s">
        <v>88</v>
      </c>
      <c r="T85" s="31">
        <v>4</v>
      </c>
      <c r="U85" s="31">
        <v>2</v>
      </c>
      <c r="V85" s="31">
        <v>5</v>
      </c>
      <c r="W85" s="31">
        <v>1</v>
      </c>
      <c r="X85" s="31">
        <v>2</v>
      </c>
      <c r="Y85" s="31">
        <v>2.8</v>
      </c>
      <c r="Z85" s="32">
        <v>43</v>
      </c>
      <c r="AB85" s="30" t="s">
        <v>88</v>
      </c>
      <c r="AC85" s="31">
        <v>2</v>
      </c>
      <c r="AD85" s="31">
        <v>3</v>
      </c>
      <c r="AE85" s="31">
        <v>2</v>
      </c>
      <c r="AF85" s="31">
        <v>3</v>
      </c>
      <c r="AG85" s="31">
        <v>1</v>
      </c>
      <c r="AH85" s="31">
        <v>2.2000000000000002</v>
      </c>
      <c r="AI85" s="32">
        <v>78</v>
      </c>
      <c r="AK85" s="30" t="s">
        <v>88</v>
      </c>
      <c r="AL85" s="31">
        <v>2</v>
      </c>
      <c r="AM85" s="31">
        <v>3</v>
      </c>
      <c r="AN85" s="31">
        <v>2</v>
      </c>
      <c r="AO85" s="31">
        <v>4</v>
      </c>
      <c r="AP85" s="31">
        <v>1</v>
      </c>
      <c r="AQ85" s="31">
        <v>2.4</v>
      </c>
      <c r="AR85" s="32">
        <v>81</v>
      </c>
    </row>
    <row r="86" spans="1:44" x14ac:dyDescent="0.25">
      <c r="A86" s="30" t="s">
        <v>89</v>
      </c>
      <c r="B86" s="31">
        <v>150</v>
      </c>
      <c r="C86" s="31">
        <v>144</v>
      </c>
      <c r="D86" s="31">
        <v>113</v>
      </c>
      <c r="E86" s="31">
        <v>113</v>
      </c>
      <c r="F86" s="31">
        <v>94</v>
      </c>
      <c r="G86" s="31">
        <v>122.8</v>
      </c>
      <c r="H86" s="32">
        <v>40</v>
      </c>
      <c r="J86" s="30" t="s">
        <v>89</v>
      </c>
      <c r="K86" s="31">
        <v>2</v>
      </c>
      <c r="L86" s="31">
        <v>4</v>
      </c>
      <c r="M86" s="31">
        <v>5</v>
      </c>
      <c r="N86" s="31">
        <v>3</v>
      </c>
      <c r="O86" s="31">
        <v>4</v>
      </c>
      <c r="P86" s="31">
        <v>3.6</v>
      </c>
      <c r="Q86" s="32">
        <v>33</v>
      </c>
      <c r="S86" s="30" t="s">
        <v>89</v>
      </c>
      <c r="T86" s="31">
        <v>2</v>
      </c>
      <c r="U86" s="31">
        <v>4</v>
      </c>
      <c r="V86" s="31">
        <v>6</v>
      </c>
      <c r="W86" s="31">
        <v>3</v>
      </c>
      <c r="X86" s="31">
        <v>5</v>
      </c>
      <c r="Y86" s="31">
        <v>4</v>
      </c>
      <c r="Z86" s="32">
        <v>32</v>
      </c>
      <c r="AB86" s="30" t="s">
        <v>89</v>
      </c>
      <c r="AC86" s="31">
        <v>9</v>
      </c>
      <c r="AD86" s="31">
        <v>9</v>
      </c>
      <c r="AE86" s="31">
        <v>10</v>
      </c>
      <c r="AF86" s="31">
        <v>10</v>
      </c>
      <c r="AG86" s="31">
        <v>13</v>
      </c>
      <c r="AH86" s="31">
        <v>10.199999999999999</v>
      </c>
      <c r="AI86" s="32">
        <v>17</v>
      </c>
      <c r="AK86" s="30" t="s">
        <v>89</v>
      </c>
      <c r="AL86" s="31">
        <v>13</v>
      </c>
      <c r="AM86" s="31">
        <v>12</v>
      </c>
      <c r="AN86" s="31">
        <v>11</v>
      </c>
      <c r="AO86" s="31">
        <v>11</v>
      </c>
      <c r="AP86" s="31">
        <v>17</v>
      </c>
      <c r="AQ86" s="31">
        <v>12.8</v>
      </c>
      <c r="AR86" s="32">
        <v>18</v>
      </c>
    </row>
    <row r="87" spans="1:44" x14ac:dyDescent="0.25">
      <c r="A87" s="30" t="s">
        <v>90</v>
      </c>
      <c r="B87" s="31">
        <v>79</v>
      </c>
      <c r="C87" s="31">
        <v>69</v>
      </c>
      <c r="D87" s="31">
        <v>67</v>
      </c>
      <c r="E87" s="31">
        <v>62</v>
      </c>
      <c r="F87" s="31">
        <v>58</v>
      </c>
      <c r="G87" s="31">
        <v>67</v>
      </c>
      <c r="H87" s="32">
        <v>64</v>
      </c>
      <c r="J87" s="30" t="s">
        <v>90</v>
      </c>
      <c r="K87" s="31">
        <v>2</v>
      </c>
      <c r="L87" s="31">
        <v>2</v>
      </c>
      <c r="M87" s="31">
        <v>3</v>
      </c>
      <c r="N87" s="31">
        <v>5</v>
      </c>
      <c r="O87" s="31">
        <v>1</v>
      </c>
      <c r="P87" s="31">
        <v>2.6</v>
      </c>
      <c r="Q87" s="32">
        <v>42</v>
      </c>
      <c r="S87" s="30" t="s">
        <v>90</v>
      </c>
      <c r="T87" s="31">
        <v>2</v>
      </c>
      <c r="U87" s="31">
        <v>2</v>
      </c>
      <c r="V87" s="31">
        <v>5</v>
      </c>
      <c r="W87" s="31">
        <v>6</v>
      </c>
      <c r="X87" s="31">
        <v>1</v>
      </c>
      <c r="Y87" s="31">
        <v>3.2</v>
      </c>
      <c r="Z87" s="32">
        <v>39</v>
      </c>
      <c r="AB87" s="30" t="s">
        <v>90</v>
      </c>
      <c r="AC87" s="31">
        <v>2</v>
      </c>
      <c r="AD87" s="31">
        <v>3</v>
      </c>
      <c r="AE87" s="31">
        <v>2</v>
      </c>
      <c r="AF87" s="31">
        <v>2</v>
      </c>
      <c r="AG87" s="31">
        <v>3</v>
      </c>
      <c r="AH87" s="31">
        <v>2.4</v>
      </c>
      <c r="AI87" s="32">
        <v>72</v>
      </c>
      <c r="AK87" s="30" t="s">
        <v>90</v>
      </c>
      <c r="AL87" s="31">
        <v>2</v>
      </c>
      <c r="AM87" s="31">
        <v>3</v>
      </c>
      <c r="AN87" s="31">
        <v>2</v>
      </c>
      <c r="AO87" s="31">
        <v>2</v>
      </c>
      <c r="AP87" s="31">
        <v>3</v>
      </c>
      <c r="AQ87" s="31">
        <v>2.4</v>
      </c>
      <c r="AR87" s="32">
        <v>81</v>
      </c>
    </row>
    <row r="88" spans="1:44" x14ac:dyDescent="0.25">
      <c r="A88" s="30" t="s">
        <v>91</v>
      </c>
      <c r="B88" s="31">
        <v>127</v>
      </c>
      <c r="C88" s="31">
        <v>105</v>
      </c>
      <c r="D88" s="31">
        <v>90</v>
      </c>
      <c r="E88" s="31">
        <v>87</v>
      </c>
      <c r="F88" s="31">
        <v>97</v>
      </c>
      <c r="G88" s="31">
        <v>101.2</v>
      </c>
      <c r="H88" s="32">
        <v>51</v>
      </c>
      <c r="J88" s="30" t="s">
        <v>91</v>
      </c>
      <c r="K88" s="31">
        <v>2</v>
      </c>
      <c r="L88" s="31">
        <v>1</v>
      </c>
      <c r="M88" s="31">
        <v>4</v>
      </c>
      <c r="N88" s="31">
        <v>1</v>
      </c>
      <c r="O88" s="31">
        <v>4</v>
      </c>
      <c r="P88" s="31">
        <v>2.4</v>
      </c>
      <c r="Q88" s="32">
        <v>49</v>
      </c>
      <c r="S88" s="30" t="s">
        <v>91</v>
      </c>
      <c r="T88" s="31">
        <v>2</v>
      </c>
      <c r="U88" s="31">
        <v>1</v>
      </c>
      <c r="V88" s="31">
        <v>5</v>
      </c>
      <c r="W88" s="31">
        <v>1</v>
      </c>
      <c r="X88" s="31">
        <v>4</v>
      </c>
      <c r="Y88" s="31">
        <v>2.6</v>
      </c>
      <c r="Z88" s="32">
        <v>48</v>
      </c>
      <c r="AB88" s="30" t="s">
        <v>91</v>
      </c>
      <c r="AC88" s="31">
        <v>10</v>
      </c>
      <c r="AD88" s="31">
        <v>7</v>
      </c>
      <c r="AE88" s="31">
        <v>6</v>
      </c>
      <c r="AF88" s="31">
        <v>8</v>
      </c>
      <c r="AG88" s="31">
        <v>8</v>
      </c>
      <c r="AH88" s="31">
        <v>7.8</v>
      </c>
      <c r="AI88" s="32">
        <v>29</v>
      </c>
      <c r="AK88" s="30" t="s">
        <v>91</v>
      </c>
      <c r="AL88" s="31">
        <v>11</v>
      </c>
      <c r="AM88" s="31">
        <v>10</v>
      </c>
      <c r="AN88" s="31">
        <v>6</v>
      </c>
      <c r="AO88" s="31">
        <v>11</v>
      </c>
      <c r="AP88" s="31">
        <v>9</v>
      </c>
      <c r="AQ88" s="31">
        <v>9.4</v>
      </c>
      <c r="AR88" s="32">
        <v>29</v>
      </c>
    </row>
    <row r="89" spans="1:44" x14ac:dyDescent="0.25">
      <c r="A89" s="30" t="s">
        <v>92</v>
      </c>
      <c r="B89" s="31">
        <v>119</v>
      </c>
      <c r="C89" s="31">
        <v>100</v>
      </c>
      <c r="D89" s="31">
        <v>111</v>
      </c>
      <c r="E89" s="31">
        <v>73</v>
      </c>
      <c r="F89" s="31">
        <v>73</v>
      </c>
      <c r="G89" s="31">
        <v>95.2</v>
      </c>
      <c r="H89" s="32">
        <v>55</v>
      </c>
      <c r="J89" s="30" t="s">
        <v>92</v>
      </c>
      <c r="K89" s="31">
        <v>0</v>
      </c>
      <c r="L89" s="31">
        <v>1</v>
      </c>
      <c r="M89" s="31">
        <v>4</v>
      </c>
      <c r="N89" s="31">
        <v>1</v>
      </c>
      <c r="O89" s="31">
        <v>0</v>
      </c>
      <c r="P89" s="31">
        <v>1.2</v>
      </c>
      <c r="Q89" s="32">
        <v>69</v>
      </c>
      <c r="S89" s="30" t="s">
        <v>92</v>
      </c>
      <c r="T89" s="31">
        <v>0</v>
      </c>
      <c r="U89" s="31">
        <v>1</v>
      </c>
      <c r="V89" s="31">
        <v>4</v>
      </c>
      <c r="W89" s="31">
        <v>1</v>
      </c>
      <c r="X89" s="31">
        <v>0</v>
      </c>
      <c r="Y89" s="31">
        <v>1.2</v>
      </c>
      <c r="Z89" s="32">
        <v>70</v>
      </c>
      <c r="AB89" s="30" t="s">
        <v>92</v>
      </c>
      <c r="AC89" s="31">
        <v>10</v>
      </c>
      <c r="AD89" s="31">
        <v>9</v>
      </c>
      <c r="AE89" s="31">
        <v>7</v>
      </c>
      <c r="AF89" s="31">
        <v>6</v>
      </c>
      <c r="AG89" s="31">
        <v>5</v>
      </c>
      <c r="AH89" s="31">
        <v>7.4</v>
      </c>
      <c r="AI89" s="32">
        <v>30</v>
      </c>
      <c r="AK89" s="30" t="s">
        <v>92</v>
      </c>
      <c r="AL89" s="31">
        <v>11</v>
      </c>
      <c r="AM89" s="31">
        <v>10</v>
      </c>
      <c r="AN89" s="31">
        <v>8</v>
      </c>
      <c r="AO89" s="31">
        <v>6</v>
      </c>
      <c r="AP89" s="31">
        <v>5</v>
      </c>
      <c r="AQ89" s="31">
        <v>8</v>
      </c>
      <c r="AR89" s="32">
        <v>35</v>
      </c>
    </row>
    <row r="90" spans="1:44" x14ac:dyDescent="0.25">
      <c r="A90" s="30" t="s">
        <v>93</v>
      </c>
      <c r="B90" s="31">
        <v>175</v>
      </c>
      <c r="C90" s="31">
        <v>151</v>
      </c>
      <c r="D90" s="31">
        <v>150</v>
      </c>
      <c r="E90" s="31">
        <v>116</v>
      </c>
      <c r="F90" s="31">
        <v>107</v>
      </c>
      <c r="G90" s="31">
        <v>139.80000000000001</v>
      </c>
      <c r="H90" s="32">
        <v>33</v>
      </c>
      <c r="J90" s="30" t="s">
        <v>93</v>
      </c>
      <c r="K90" s="31">
        <v>3</v>
      </c>
      <c r="L90" s="31">
        <v>4</v>
      </c>
      <c r="M90" s="31">
        <v>4</v>
      </c>
      <c r="N90" s="31">
        <v>1</v>
      </c>
      <c r="O90" s="31">
        <v>1</v>
      </c>
      <c r="P90" s="31">
        <v>2.6</v>
      </c>
      <c r="Q90" s="32">
        <v>42</v>
      </c>
      <c r="S90" s="30" t="s">
        <v>93</v>
      </c>
      <c r="T90" s="31">
        <v>3</v>
      </c>
      <c r="U90" s="31">
        <v>4</v>
      </c>
      <c r="V90" s="31">
        <v>5</v>
      </c>
      <c r="W90" s="31">
        <v>1</v>
      </c>
      <c r="X90" s="31">
        <v>1</v>
      </c>
      <c r="Y90" s="31">
        <v>2.8</v>
      </c>
      <c r="Z90" s="32">
        <v>43</v>
      </c>
      <c r="AB90" s="30" t="s">
        <v>93</v>
      </c>
      <c r="AC90" s="31">
        <v>9</v>
      </c>
      <c r="AD90" s="31">
        <v>8</v>
      </c>
      <c r="AE90" s="31">
        <v>2</v>
      </c>
      <c r="AF90" s="31">
        <v>10</v>
      </c>
      <c r="AG90" s="31">
        <v>4</v>
      </c>
      <c r="AH90" s="31">
        <v>6.6</v>
      </c>
      <c r="AI90" s="32">
        <v>35</v>
      </c>
      <c r="AK90" s="30" t="s">
        <v>93</v>
      </c>
      <c r="AL90" s="31">
        <v>11</v>
      </c>
      <c r="AM90" s="31">
        <v>9</v>
      </c>
      <c r="AN90" s="31">
        <v>3</v>
      </c>
      <c r="AO90" s="31">
        <v>11</v>
      </c>
      <c r="AP90" s="31">
        <v>4</v>
      </c>
      <c r="AQ90" s="31">
        <v>7.6</v>
      </c>
      <c r="AR90" s="32">
        <v>38</v>
      </c>
    </row>
    <row r="91" spans="1:44" x14ac:dyDescent="0.25">
      <c r="A91" s="30" t="s">
        <v>94</v>
      </c>
      <c r="B91" s="31">
        <v>34</v>
      </c>
      <c r="C91" s="31">
        <v>37</v>
      </c>
      <c r="D91" s="31">
        <v>27</v>
      </c>
      <c r="E91" s="31">
        <v>32</v>
      </c>
      <c r="F91" s="31">
        <v>36</v>
      </c>
      <c r="G91" s="31">
        <v>33.200000000000003</v>
      </c>
      <c r="H91" s="32">
        <v>84</v>
      </c>
      <c r="J91" s="30" t="s">
        <v>94</v>
      </c>
      <c r="K91" s="31">
        <v>0</v>
      </c>
      <c r="L91" s="31">
        <v>0</v>
      </c>
      <c r="M91" s="31">
        <v>2</v>
      </c>
      <c r="N91" s="31">
        <v>0</v>
      </c>
      <c r="O91" s="31">
        <v>0</v>
      </c>
      <c r="P91" s="31">
        <v>0.4</v>
      </c>
      <c r="Q91" s="32">
        <v>92</v>
      </c>
      <c r="S91" s="30" t="s">
        <v>94</v>
      </c>
      <c r="T91" s="31">
        <v>0</v>
      </c>
      <c r="U91" s="31">
        <v>0</v>
      </c>
      <c r="V91" s="31">
        <v>2</v>
      </c>
      <c r="W91" s="31">
        <v>0</v>
      </c>
      <c r="X91" s="31">
        <v>0</v>
      </c>
      <c r="Y91" s="31">
        <v>0.4</v>
      </c>
      <c r="Z91" s="32">
        <v>92</v>
      </c>
      <c r="AB91" s="30" t="s">
        <v>94</v>
      </c>
      <c r="AC91" s="31">
        <v>2</v>
      </c>
      <c r="AD91" s="31">
        <v>4</v>
      </c>
      <c r="AE91" s="31">
        <v>2</v>
      </c>
      <c r="AF91" s="31">
        <v>0</v>
      </c>
      <c r="AG91" s="31">
        <v>2</v>
      </c>
      <c r="AH91" s="31">
        <v>2</v>
      </c>
      <c r="AI91" s="32">
        <v>81</v>
      </c>
      <c r="AK91" s="30" t="s">
        <v>94</v>
      </c>
      <c r="AL91" s="31">
        <v>3</v>
      </c>
      <c r="AM91" s="31">
        <v>6</v>
      </c>
      <c r="AN91" s="31">
        <v>2</v>
      </c>
      <c r="AO91" s="31">
        <v>0</v>
      </c>
      <c r="AP91" s="31">
        <v>2</v>
      </c>
      <c r="AQ91" s="31">
        <v>2.6</v>
      </c>
      <c r="AR91" s="32">
        <v>79</v>
      </c>
    </row>
    <row r="92" spans="1:44" x14ac:dyDescent="0.25">
      <c r="A92" s="30" t="s">
        <v>95</v>
      </c>
      <c r="B92" s="31">
        <v>41</v>
      </c>
      <c r="C92" s="31">
        <v>56</v>
      </c>
      <c r="D92" s="31">
        <v>57</v>
      </c>
      <c r="E92" s="31">
        <v>90</v>
      </c>
      <c r="F92" s="31">
        <v>74</v>
      </c>
      <c r="G92" s="31">
        <v>63.6</v>
      </c>
      <c r="H92" s="32">
        <v>68</v>
      </c>
      <c r="J92" s="30" t="s">
        <v>95</v>
      </c>
      <c r="K92" s="31">
        <v>0</v>
      </c>
      <c r="L92" s="31">
        <v>0</v>
      </c>
      <c r="M92" s="31">
        <v>0</v>
      </c>
      <c r="N92" s="31">
        <v>1</v>
      </c>
      <c r="O92" s="31">
        <v>2</v>
      </c>
      <c r="P92" s="31">
        <v>0.6</v>
      </c>
      <c r="Q92" s="32">
        <v>85</v>
      </c>
      <c r="S92" s="30" t="s">
        <v>95</v>
      </c>
      <c r="T92" s="31">
        <v>0</v>
      </c>
      <c r="U92" s="31">
        <v>0</v>
      </c>
      <c r="V92" s="31">
        <v>0</v>
      </c>
      <c r="W92" s="31">
        <v>1</v>
      </c>
      <c r="X92" s="31">
        <v>2</v>
      </c>
      <c r="Y92" s="31">
        <v>0.6</v>
      </c>
      <c r="Z92" s="32">
        <v>86</v>
      </c>
      <c r="AB92" s="30" t="s">
        <v>95</v>
      </c>
      <c r="AC92" s="31">
        <v>2</v>
      </c>
      <c r="AD92" s="31">
        <v>3</v>
      </c>
      <c r="AE92" s="31">
        <v>2</v>
      </c>
      <c r="AF92" s="31">
        <v>6</v>
      </c>
      <c r="AG92" s="31">
        <v>8</v>
      </c>
      <c r="AH92" s="31">
        <v>4.2</v>
      </c>
      <c r="AI92" s="32">
        <v>54</v>
      </c>
      <c r="AK92" s="30" t="s">
        <v>95</v>
      </c>
      <c r="AL92" s="31">
        <v>2</v>
      </c>
      <c r="AM92" s="31">
        <v>3</v>
      </c>
      <c r="AN92" s="31">
        <v>2</v>
      </c>
      <c r="AO92" s="31">
        <v>6</v>
      </c>
      <c r="AP92" s="31">
        <v>8</v>
      </c>
      <c r="AQ92" s="31">
        <v>4.2</v>
      </c>
      <c r="AR92" s="32">
        <v>62</v>
      </c>
    </row>
    <row r="93" spans="1:44" x14ac:dyDescent="0.25">
      <c r="A93" s="30" t="s">
        <v>96</v>
      </c>
      <c r="B93" s="31">
        <v>10</v>
      </c>
      <c r="C93" s="31">
        <v>14</v>
      </c>
      <c r="D93" s="31">
        <v>7</v>
      </c>
      <c r="E93" s="31">
        <v>10</v>
      </c>
      <c r="F93" s="31">
        <v>6</v>
      </c>
      <c r="G93" s="31">
        <v>9.4</v>
      </c>
      <c r="H93" s="32">
        <v>99</v>
      </c>
      <c r="J93" s="30" t="s">
        <v>96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2">
        <v>98</v>
      </c>
      <c r="S93" s="30" t="s">
        <v>96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2">
        <v>98</v>
      </c>
      <c r="AB93" s="30" t="s">
        <v>96</v>
      </c>
      <c r="AC93" s="31">
        <v>1</v>
      </c>
      <c r="AD93" s="31">
        <v>1</v>
      </c>
      <c r="AE93" s="31">
        <v>0</v>
      </c>
      <c r="AF93" s="31">
        <v>0</v>
      </c>
      <c r="AG93" s="31">
        <v>0</v>
      </c>
      <c r="AH93" s="31">
        <v>0.4</v>
      </c>
      <c r="AI93" s="32">
        <v>99</v>
      </c>
      <c r="AK93" s="30" t="s">
        <v>96</v>
      </c>
      <c r="AL93" s="31">
        <v>2</v>
      </c>
      <c r="AM93" s="31">
        <v>1</v>
      </c>
      <c r="AN93" s="31">
        <v>0</v>
      </c>
      <c r="AO93" s="31">
        <v>0</v>
      </c>
      <c r="AP93" s="31">
        <v>0</v>
      </c>
      <c r="AQ93" s="31">
        <v>0.6</v>
      </c>
      <c r="AR93" s="32">
        <v>99</v>
      </c>
    </row>
    <row r="94" spans="1:44" x14ac:dyDescent="0.25">
      <c r="A94" s="30" t="s">
        <v>97</v>
      </c>
      <c r="B94" s="31">
        <v>348</v>
      </c>
      <c r="C94" s="31">
        <v>256</v>
      </c>
      <c r="D94" s="31">
        <v>322</v>
      </c>
      <c r="E94" s="31">
        <v>300</v>
      </c>
      <c r="F94" s="31">
        <v>291</v>
      </c>
      <c r="G94" s="31">
        <v>303.39999999999998</v>
      </c>
      <c r="H94" s="32">
        <v>12</v>
      </c>
      <c r="J94" s="30" t="s">
        <v>97</v>
      </c>
      <c r="K94" s="31">
        <v>3</v>
      </c>
      <c r="L94" s="31">
        <v>3</v>
      </c>
      <c r="M94" s="31">
        <v>7</v>
      </c>
      <c r="N94" s="31">
        <v>6</v>
      </c>
      <c r="O94" s="31">
        <v>5</v>
      </c>
      <c r="P94" s="31">
        <v>4.8</v>
      </c>
      <c r="Q94" s="32">
        <v>22</v>
      </c>
      <c r="S94" s="30" t="s">
        <v>97</v>
      </c>
      <c r="T94" s="31">
        <v>3</v>
      </c>
      <c r="U94" s="31">
        <v>4</v>
      </c>
      <c r="V94" s="31">
        <v>7</v>
      </c>
      <c r="W94" s="31">
        <v>6</v>
      </c>
      <c r="X94" s="31">
        <v>5</v>
      </c>
      <c r="Y94" s="31">
        <v>5</v>
      </c>
      <c r="Z94" s="32">
        <v>25</v>
      </c>
      <c r="AB94" s="30" t="s">
        <v>97</v>
      </c>
      <c r="AC94" s="31">
        <v>14</v>
      </c>
      <c r="AD94" s="31">
        <v>15</v>
      </c>
      <c r="AE94" s="31">
        <v>10</v>
      </c>
      <c r="AF94" s="31">
        <v>15</v>
      </c>
      <c r="AG94" s="31">
        <v>18</v>
      </c>
      <c r="AH94" s="31">
        <v>14.4</v>
      </c>
      <c r="AI94" s="32">
        <v>9</v>
      </c>
      <c r="AK94" s="30" t="s">
        <v>97</v>
      </c>
      <c r="AL94" s="31">
        <v>15</v>
      </c>
      <c r="AM94" s="31">
        <v>15</v>
      </c>
      <c r="AN94" s="31">
        <v>10</v>
      </c>
      <c r="AO94" s="31">
        <v>18</v>
      </c>
      <c r="AP94" s="31">
        <v>20</v>
      </c>
      <c r="AQ94" s="31">
        <v>15.6</v>
      </c>
      <c r="AR94" s="32">
        <v>10</v>
      </c>
    </row>
    <row r="95" spans="1:44" x14ac:dyDescent="0.25">
      <c r="A95" s="30" t="s">
        <v>98</v>
      </c>
      <c r="B95" s="31">
        <v>92</v>
      </c>
      <c r="C95" s="31">
        <v>105</v>
      </c>
      <c r="D95" s="31">
        <v>90</v>
      </c>
      <c r="E95" s="31">
        <v>77</v>
      </c>
      <c r="F95" s="31">
        <v>67</v>
      </c>
      <c r="G95" s="31">
        <v>86.2</v>
      </c>
      <c r="H95" s="32">
        <v>56</v>
      </c>
      <c r="J95" s="30" t="s">
        <v>98</v>
      </c>
      <c r="K95" s="31">
        <v>0</v>
      </c>
      <c r="L95" s="31">
        <v>1</v>
      </c>
      <c r="M95" s="31">
        <v>5</v>
      </c>
      <c r="N95" s="31">
        <v>0</v>
      </c>
      <c r="O95" s="31">
        <v>2</v>
      </c>
      <c r="P95" s="31">
        <v>1.6</v>
      </c>
      <c r="Q95" s="32">
        <v>63</v>
      </c>
      <c r="S95" s="30" t="s">
        <v>98</v>
      </c>
      <c r="T95" s="31">
        <v>0</v>
      </c>
      <c r="U95" s="31">
        <v>1</v>
      </c>
      <c r="V95" s="31">
        <v>6</v>
      </c>
      <c r="W95" s="31">
        <v>0</v>
      </c>
      <c r="X95" s="31">
        <v>2</v>
      </c>
      <c r="Y95" s="31">
        <v>1.8</v>
      </c>
      <c r="Z95" s="32">
        <v>63</v>
      </c>
      <c r="AB95" s="30" t="s">
        <v>98</v>
      </c>
      <c r="AC95" s="31">
        <v>4</v>
      </c>
      <c r="AD95" s="31">
        <v>0</v>
      </c>
      <c r="AE95" s="31">
        <v>1</v>
      </c>
      <c r="AF95" s="31">
        <v>2</v>
      </c>
      <c r="AG95" s="31">
        <v>5</v>
      </c>
      <c r="AH95" s="31">
        <v>2.4</v>
      </c>
      <c r="AI95" s="32">
        <v>72</v>
      </c>
      <c r="AK95" s="30" t="s">
        <v>98</v>
      </c>
      <c r="AL95" s="31">
        <v>6</v>
      </c>
      <c r="AM95" s="31">
        <v>0</v>
      </c>
      <c r="AN95" s="31">
        <v>2</v>
      </c>
      <c r="AO95" s="31">
        <v>2</v>
      </c>
      <c r="AP95" s="31">
        <v>6</v>
      </c>
      <c r="AQ95" s="31">
        <v>3.2</v>
      </c>
      <c r="AR95" s="32">
        <v>72</v>
      </c>
    </row>
    <row r="96" spans="1:44" x14ac:dyDescent="0.25">
      <c r="A96" s="30" t="s">
        <v>99</v>
      </c>
      <c r="B96" s="31">
        <v>1665</v>
      </c>
      <c r="C96" s="31">
        <v>1361</v>
      </c>
      <c r="D96" s="31">
        <v>1369</v>
      </c>
      <c r="E96" s="31">
        <v>1329</v>
      </c>
      <c r="F96" s="31">
        <v>1443</v>
      </c>
      <c r="G96" s="31">
        <v>1433.4</v>
      </c>
      <c r="H96" s="32">
        <v>2</v>
      </c>
      <c r="J96" s="30" t="s">
        <v>99</v>
      </c>
      <c r="K96" s="31">
        <v>15</v>
      </c>
      <c r="L96" s="31">
        <v>23</v>
      </c>
      <c r="M96" s="31">
        <v>23</v>
      </c>
      <c r="N96" s="31">
        <v>32</v>
      </c>
      <c r="O96" s="31">
        <v>21</v>
      </c>
      <c r="P96" s="31">
        <v>22.8</v>
      </c>
      <c r="Q96" s="32">
        <v>2</v>
      </c>
      <c r="S96" s="30" t="s">
        <v>99</v>
      </c>
      <c r="T96" s="31">
        <v>18</v>
      </c>
      <c r="U96" s="31">
        <v>24</v>
      </c>
      <c r="V96" s="31">
        <v>25</v>
      </c>
      <c r="W96" s="31">
        <v>38</v>
      </c>
      <c r="X96" s="31">
        <v>22</v>
      </c>
      <c r="Y96" s="31">
        <v>25.4</v>
      </c>
      <c r="Z96" s="32">
        <v>2</v>
      </c>
      <c r="AB96" s="30" t="s">
        <v>99</v>
      </c>
      <c r="AC96" s="31">
        <v>45</v>
      </c>
      <c r="AD96" s="31">
        <v>46</v>
      </c>
      <c r="AE96" s="31">
        <v>32</v>
      </c>
      <c r="AF96" s="31">
        <v>43</v>
      </c>
      <c r="AG96" s="31">
        <v>51</v>
      </c>
      <c r="AH96" s="31">
        <v>43.4</v>
      </c>
      <c r="AI96" s="32">
        <v>1</v>
      </c>
      <c r="AK96" s="30" t="s">
        <v>99</v>
      </c>
      <c r="AL96" s="31">
        <v>54</v>
      </c>
      <c r="AM96" s="31">
        <v>58</v>
      </c>
      <c r="AN96" s="31">
        <v>45</v>
      </c>
      <c r="AO96" s="31">
        <v>67</v>
      </c>
      <c r="AP96" s="31">
        <v>64</v>
      </c>
      <c r="AQ96" s="31">
        <v>57.6</v>
      </c>
      <c r="AR96" s="32">
        <v>1</v>
      </c>
    </row>
    <row r="97" spans="1:44" x14ac:dyDescent="0.25">
      <c r="A97" s="30" t="s">
        <v>100</v>
      </c>
      <c r="B97" s="31">
        <v>41</v>
      </c>
      <c r="C97" s="31">
        <v>42</v>
      </c>
      <c r="D97" s="31">
        <v>24</v>
      </c>
      <c r="E97" s="31">
        <v>21</v>
      </c>
      <c r="F97" s="31">
        <v>19</v>
      </c>
      <c r="G97" s="31">
        <v>29.4</v>
      </c>
      <c r="H97" s="32">
        <v>86</v>
      </c>
      <c r="J97" s="30" t="s">
        <v>100</v>
      </c>
      <c r="K97" s="31">
        <v>2</v>
      </c>
      <c r="L97" s="31">
        <v>1</v>
      </c>
      <c r="M97" s="31">
        <v>0</v>
      </c>
      <c r="N97" s="31">
        <v>0</v>
      </c>
      <c r="O97" s="31">
        <v>1</v>
      </c>
      <c r="P97" s="31">
        <v>0.8</v>
      </c>
      <c r="Q97" s="32">
        <v>77</v>
      </c>
      <c r="S97" s="30" t="s">
        <v>100</v>
      </c>
      <c r="T97" s="31">
        <v>2</v>
      </c>
      <c r="U97" s="31">
        <v>1</v>
      </c>
      <c r="V97" s="31">
        <v>0</v>
      </c>
      <c r="W97" s="31">
        <v>0</v>
      </c>
      <c r="X97" s="31">
        <v>1</v>
      </c>
      <c r="Y97" s="31">
        <v>0.8</v>
      </c>
      <c r="Z97" s="32">
        <v>79</v>
      </c>
      <c r="AB97" s="30" t="s">
        <v>100</v>
      </c>
      <c r="AC97" s="31">
        <v>4</v>
      </c>
      <c r="AD97" s="31">
        <v>4</v>
      </c>
      <c r="AE97" s="31">
        <v>2</v>
      </c>
      <c r="AF97" s="31">
        <v>0</v>
      </c>
      <c r="AG97" s="31">
        <v>2</v>
      </c>
      <c r="AH97" s="31">
        <v>2.4</v>
      </c>
      <c r="AI97" s="32">
        <v>72</v>
      </c>
      <c r="AK97" s="30" t="s">
        <v>100</v>
      </c>
      <c r="AL97" s="31">
        <v>5</v>
      </c>
      <c r="AM97" s="31">
        <v>4</v>
      </c>
      <c r="AN97" s="31">
        <v>2</v>
      </c>
      <c r="AO97" s="31">
        <v>0</v>
      </c>
      <c r="AP97" s="31">
        <v>3</v>
      </c>
      <c r="AQ97" s="31">
        <v>2.8</v>
      </c>
      <c r="AR97" s="32">
        <v>77</v>
      </c>
    </row>
    <row r="98" spans="1:44" x14ac:dyDescent="0.25">
      <c r="A98" s="30" t="s">
        <v>101</v>
      </c>
      <c r="B98" s="31">
        <v>29</v>
      </c>
      <c r="C98" s="31">
        <v>27</v>
      </c>
      <c r="D98" s="31">
        <v>32</v>
      </c>
      <c r="E98" s="31">
        <v>30</v>
      </c>
      <c r="F98" s="31">
        <v>27</v>
      </c>
      <c r="G98" s="31">
        <v>29</v>
      </c>
      <c r="H98" s="32">
        <v>87</v>
      </c>
      <c r="J98" s="30" t="s">
        <v>101</v>
      </c>
      <c r="K98" s="31">
        <v>0</v>
      </c>
      <c r="L98" s="31">
        <v>0</v>
      </c>
      <c r="M98" s="31">
        <v>0</v>
      </c>
      <c r="N98" s="31">
        <v>0</v>
      </c>
      <c r="O98" s="31">
        <v>1</v>
      </c>
      <c r="P98" s="31">
        <v>0.2</v>
      </c>
      <c r="Q98" s="32">
        <v>95</v>
      </c>
      <c r="S98" s="30" t="s">
        <v>101</v>
      </c>
      <c r="T98" s="31">
        <v>0</v>
      </c>
      <c r="U98" s="31">
        <v>0</v>
      </c>
      <c r="V98" s="31">
        <v>0</v>
      </c>
      <c r="W98" s="31">
        <v>0</v>
      </c>
      <c r="X98" s="31">
        <v>1</v>
      </c>
      <c r="Y98" s="31">
        <v>0.2</v>
      </c>
      <c r="Z98" s="32">
        <v>95</v>
      </c>
      <c r="AB98" s="30" t="s">
        <v>101</v>
      </c>
      <c r="AC98" s="31">
        <v>0</v>
      </c>
      <c r="AD98" s="31">
        <v>4</v>
      </c>
      <c r="AE98" s="31">
        <v>2</v>
      </c>
      <c r="AF98" s="31">
        <v>2</v>
      </c>
      <c r="AG98" s="31">
        <v>3</v>
      </c>
      <c r="AH98" s="31">
        <v>2.2000000000000002</v>
      </c>
      <c r="AI98" s="32">
        <v>78</v>
      </c>
      <c r="AK98" s="30" t="s">
        <v>101</v>
      </c>
      <c r="AL98" s="31">
        <v>0</v>
      </c>
      <c r="AM98" s="31">
        <v>5</v>
      </c>
      <c r="AN98" s="31">
        <v>2</v>
      </c>
      <c r="AO98" s="31">
        <v>2</v>
      </c>
      <c r="AP98" s="31">
        <v>3</v>
      </c>
      <c r="AQ98" s="31">
        <v>2.4</v>
      </c>
      <c r="AR98" s="32">
        <v>81</v>
      </c>
    </row>
    <row r="99" spans="1:44" x14ac:dyDescent="0.25">
      <c r="A99" s="30" t="s">
        <v>102</v>
      </c>
      <c r="B99" s="31">
        <v>85</v>
      </c>
      <c r="C99" s="31">
        <v>71</v>
      </c>
      <c r="D99" s="31">
        <v>117</v>
      </c>
      <c r="E99" s="31">
        <v>63</v>
      </c>
      <c r="F99" s="31">
        <v>88</v>
      </c>
      <c r="G99" s="31">
        <v>84.8</v>
      </c>
      <c r="H99" s="32">
        <v>57</v>
      </c>
      <c r="J99" s="30" t="s">
        <v>102</v>
      </c>
      <c r="K99" s="31">
        <v>0</v>
      </c>
      <c r="L99" s="31">
        <v>1</v>
      </c>
      <c r="M99" s="31">
        <v>0</v>
      </c>
      <c r="N99" s="31">
        <v>0</v>
      </c>
      <c r="O99" s="31">
        <v>1</v>
      </c>
      <c r="P99" s="31">
        <v>0.4</v>
      </c>
      <c r="Q99" s="32">
        <v>92</v>
      </c>
      <c r="S99" s="30" t="s">
        <v>102</v>
      </c>
      <c r="T99" s="31">
        <v>0</v>
      </c>
      <c r="U99" s="31">
        <v>1</v>
      </c>
      <c r="V99" s="31">
        <v>0</v>
      </c>
      <c r="W99" s="31">
        <v>0</v>
      </c>
      <c r="X99" s="31">
        <v>1</v>
      </c>
      <c r="Y99" s="31">
        <v>0.4</v>
      </c>
      <c r="Z99" s="32">
        <v>92</v>
      </c>
      <c r="AB99" s="30" t="s">
        <v>102</v>
      </c>
      <c r="AC99" s="31">
        <v>6</v>
      </c>
      <c r="AD99" s="31">
        <v>2</v>
      </c>
      <c r="AE99" s="31">
        <v>5</v>
      </c>
      <c r="AF99" s="31">
        <v>0</v>
      </c>
      <c r="AG99" s="31">
        <v>1</v>
      </c>
      <c r="AH99" s="31">
        <v>2.8</v>
      </c>
      <c r="AI99" s="32">
        <v>68</v>
      </c>
      <c r="AK99" s="30" t="s">
        <v>102</v>
      </c>
      <c r="AL99" s="31">
        <v>9</v>
      </c>
      <c r="AM99" s="31">
        <v>2</v>
      </c>
      <c r="AN99" s="31">
        <v>8</v>
      </c>
      <c r="AO99" s="31">
        <v>0</v>
      </c>
      <c r="AP99" s="31">
        <v>1</v>
      </c>
      <c r="AQ99" s="31">
        <v>4</v>
      </c>
      <c r="AR99" s="32">
        <v>64</v>
      </c>
    </row>
    <row r="100" spans="1:44" x14ac:dyDescent="0.25">
      <c r="A100" s="30" t="s">
        <v>103</v>
      </c>
      <c r="B100" s="31">
        <v>252</v>
      </c>
      <c r="C100" s="31">
        <v>207</v>
      </c>
      <c r="D100" s="31">
        <v>213</v>
      </c>
      <c r="E100" s="31">
        <v>207</v>
      </c>
      <c r="F100" s="31">
        <v>230</v>
      </c>
      <c r="G100" s="31">
        <v>221.8</v>
      </c>
      <c r="H100" s="32">
        <v>19</v>
      </c>
      <c r="J100" s="30" t="s">
        <v>103</v>
      </c>
      <c r="K100" s="31">
        <v>4</v>
      </c>
      <c r="L100" s="31">
        <v>2</v>
      </c>
      <c r="M100" s="31">
        <v>7</v>
      </c>
      <c r="N100" s="31">
        <v>6</v>
      </c>
      <c r="O100" s="31">
        <v>2</v>
      </c>
      <c r="P100" s="31">
        <v>4.2</v>
      </c>
      <c r="Q100" s="32">
        <v>28</v>
      </c>
      <c r="S100" s="30" t="s">
        <v>103</v>
      </c>
      <c r="T100" s="31">
        <v>4</v>
      </c>
      <c r="U100" s="31">
        <v>2</v>
      </c>
      <c r="V100" s="31">
        <v>7</v>
      </c>
      <c r="W100" s="31">
        <v>9</v>
      </c>
      <c r="X100" s="31">
        <v>2</v>
      </c>
      <c r="Y100" s="31">
        <v>4.8</v>
      </c>
      <c r="Z100" s="32">
        <v>28</v>
      </c>
      <c r="AB100" s="30" t="s">
        <v>103</v>
      </c>
      <c r="AC100" s="31">
        <v>9</v>
      </c>
      <c r="AD100" s="31">
        <v>18</v>
      </c>
      <c r="AE100" s="31">
        <v>9</v>
      </c>
      <c r="AF100" s="31">
        <v>9</v>
      </c>
      <c r="AG100" s="31">
        <v>10</v>
      </c>
      <c r="AH100" s="31">
        <v>11</v>
      </c>
      <c r="AI100" s="32">
        <v>13</v>
      </c>
      <c r="AK100" s="30" t="s">
        <v>103</v>
      </c>
      <c r="AL100" s="31">
        <v>10</v>
      </c>
      <c r="AM100" s="31">
        <v>25</v>
      </c>
      <c r="AN100" s="31">
        <v>16</v>
      </c>
      <c r="AO100" s="31">
        <v>11</v>
      </c>
      <c r="AP100" s="31">
        <v>11</v>
      </c>
      <c r="AQ100" s="31">
        <v>14.6</v>
      </c>
      <c r="AR100" s="32">
        <v>13</v>
      </c>
    </row>
    <row r="101" spans="1:44" x14ac:dyDescent="0.25">
      <c r="A101" s="30" t="s">
        <v>104</v>
      </c>
      <c r="B101" s="31">
        <v>96</v>
      </c>
      <c r="C101" s="31">
        <v>97</v>
      </c>
      <c r="D101" s="31">
        <v>109</v>
      </c>
      <c r="E101" s="31">
        <v>78</v>
      </c>
      <c r="F101" s="31">
        <v>97</v>
      </c>
      <c r="G101" s="31">
        <v>95.4</v>
      </c>
      <c r="H101" s="32">
        <v>54</v>
      </c>
      <c r="J101" s="30" t="s">
        <v>104</v>
      </c>
      <c r="K101" s="31">
        <v>2</v>
      </c>
      <c r="L101" s="31">
        <v>2</v>
      </c>
      <c r="M101" s="31">
        <v>1</v>
      </c>
      <c r="N101" s="31">
        <v>2</v>
      </c>
      <c r="O101" s="31">
        <v>3</v>
      </c>
      <c r="P101" s="31">
        <v>2</v>
      </c>
      <c r="Q101" s="32">
        <v>57</v>
      </c>
      <c r="S101" s="30" t="s">
        <v>104</v>
      </c>
      <c r="T101" s="31">
        <v>2</v>
      </c>
      <c r="U101" s="31">
        <v>2</v>
      </c>
      <c r="V101" s="31">
        <v>1</v>
      </c>
      <c r="W101" s="31">
        <v>2</v>
      </c>
      <c r="X101" s="31">
        <v>3</v>
      </c>
      <c r="Y101" s="31">
        <v>2</v>
      </c>
      <c r="Z101" s="32">
        <v>60</v>
      </c>
      <c r="AB101" s="30" t="s">
        <v>104</v>
      </c>
      <c r="AC101" s="31">
        <v>6</v>
      </c>
      <c r="AD101" s="31">
        <v>7</v>
      </c>
      <c r="AE101" s="31">
        <v>3</v>
      </c>
      <c r="AF101" s="31">
        <v>3</v>
      </c>
      <c r="AG101" s="31">
        <v>3</v>
      </c>
      <c r="AH101" s="31">
        <v>4.4000000000000004</v>
      </c>
      <c r="AI101" s="32">
        <v>52</v>
      </c>
      <c r="AK101" s="30" t="s">
        <v>104</v>
      </c>
      <c r="AL101" s="31">
        <v>6</v>
      </c>
      <c r="AM101" s="31">
        <v>10</v>
      </c>
      <c r="AN101" s="31">
        <v>5</v>
      </c>
      <c r="AO101" s="31">
        <v>3</v>
      </c>
      <c r="AP101" s="31">
        <v>3</v>
      </c>
      <c r="AQ101" s="31">
        <v>5.4</v>
      </c>
      <c r="AR101" s="32">
        <v>54</v>
      </c>
    </row>
    <row r="102" spans="1:44" x14ac:dyDescent="0.25">
      <c r="A102" s="30" t="s">
        <v>105</v>
      </c>
      <c r="B102" s="31">
        <v>167</v>
      </c>
      <c r="C102" s="31">
        <v>125</v>
      </c>
      <c r="D102" s="31">
        <v>119</v>
      </c>
      <c r="E102" s="31">
        <v>182</v>
      </c>
      <c r="F102" s="31">
        <v>154</v>
      </c>
      <c r="G102" s="31">
        <v>149.4</v>
      </c>
      <c r="H102" s="32">
        <v>29</v>
      </c>
      <c r="J102" s="30" t="s">
        <v>105</v>
      </c>
      <c r="K102" s="31">
        <v>4</v>
      </c>
      <c r="L102" s="31">
        <v>5</v>
      </c>
      <c r="M102" s="31">
        <v>1</v>
      </c>
      <c r="N102" s="31">
        <v>2</v>
      </c>
      <c r="O102" s="31">
        <v>2</v>
      </c>
      <c r="P102" s="31">
        <v>2.8</v>
      </c>
      <c r="Q102" s="32">
        <v>41</v>
      </c>
      <c r="S102" s="30" t="s">
        <v>105</v>
      </c>
      <c r="T102" s="31">
        <v>4</v>
      </c>
      <c r="U102" s="31">
        <v>5</v>
      </c>
      <c r="V102" s="31">
        <v>1</v>
      </c>
      <c r="W102" s="31">
        <v>2</v>
      </c>
      <c r="X102" s="31">
        <v>2</v>
      </c>
      <c r="Y102" s="31">
        <v>2.8</v>
      </c>
      <c r="Z102" s="32">
        <v>43</v>
      </c>
      <c r="AB102" s="30" t="s">
        <v>105</v>
      </c>
      <c r="AC102" s="31">
        <v>3</v>
      </c>
      <c r="AD102" s="31">
        <v>1</v>
      </c>
      <c r="AE102" s="31">
        <v>3</v>
      </c>
      <c r="AF102" s="31">
        <v>5</v>
      </c>
      <c r="AG102" s="31">
        <v>4</v>
      </c>
      <c r="AH102" s="31">
        <v>3.2</v>
      </c>
      <c r="AI102" s="32">
        <v>63</v>
      </c>
      <c r="AK102" s="30" t="s">
        <v>105</v>
      </c>
      <c r="AL102" s="31">
        <v>3</v>
      </c>
      <c r="AM102" s="31">
        <v>4</v>
      </c>
      <c r="AN102" s="31">
        <v>3</v>
      </c>
      <c r="AO102" s="31">
        <v>5</v>
      </c>
      <c r="AP102" s="31">
        <v>5</v>
      </c>
      <c r="AQ102" s="31">
        <v>4</v>
      </c>
      <c r="AR102" s="32">
        <v>64</v>
      </c>
    </row>
    <row r="103" spans="1:44" x14ac:dyDescent="0.25">
      <c r="A103" s="30" t="s">
        <v>106</v>
      </c>
      <c r="B103" s="31">
        <v>70</v>
      </c>
      <c r="C103" s="31">
        <v>57</v>
      </c>
      <c r="D103" s="31">
        <v>81</v>
      </c>
      <c r="E103" s="31">
        <v>39</v>
      </c>
      <c r="F103" s="31">
        <v>78</v>
      </c>
      <c r="G103" s="31">
        <v>65</v>
      </c>
      <c r="H103" s="32">
        <v>67</v>
      </c>
      <c r="J103" s="30" t="s">
        <v>106</v>
      </c>
      <c r="K103" s="31">
        <v>2</v>
      </c>
      <c r="L103" s="31">
        <v>2</v>
      </c>
      <c r="M103" s="31">
        <v>2</v>
      </c>
      <c r="N103" s="31">
        <v>0</v>
      </c>
      <c r="O103" s="31">
        <v>4</v>
      </c>
      <c r="P103" s="31">
        <v>2</v>
      </c>
      <c r="Q103" s="32">
        <v>57</v>
      </c>
      <c r="S103" s="30" t="s">
        <v>106</v>
      </c>
      <c r="T103" s="31">
        <v>2</v>
      </c>
      <c r="U103" s="31">
        <v>2</v>
      </c>
      <c r="V103" s="31">
        <v>2</v>
      </c>
      <c r="W103" s="31">
        <v>0</v>
      </c>
      <c r="X103" s="31">
        <v>4</v>
      </c>
      <c r="Y103" s="31">
        <v>2</v>
      </c>
      <c r="Z103" s="32">
        <v>60</v>
      </c>
      <c r="AB103" s="30" t="s">
        <v>106</v>
      </c>
      <c r="AC103" s="31">
        <v>5</v>
      </c>
      <c r="AD103" s="31">
        <v>0</v>
      </c>
      <c r="AE103" s="31">
        <v>2</v>
      </c>
      <c r="AF103" s="31">
        <v>1</v>
      </c>
      <c r="AG103" s="31">
        <v>3</v>
      </c>
      <c r="AH103" s="31">
        <v>2.2000000000000002</v>
      </c>
      <c r="AI103" s="32">
        <v>78</v>
      </c>
      <c r="AK103" s="30" t="s">
        <v>106</v>
      </c>
      <c r="AL103" s="31">
        <v>9</v>
      </c>
      <c r="AM103" s="31">
        <v>0</v>
      </c>
      <c r="AN103" s="31">
        <v>2</v>
      </c>
      <c r="AO103" s="31">
        <v>1</v>
      </c>
      <c r="AP103" s="31">
        <v>3</v>
      </c>
      <c r="AQ103" s="31">
        <v>3</v>
      </c>
      <c r="AR103" s="32">
        <v>76</v>
      </c>
    </row>
    <row r="104" spans="1:44" x14ac:dyDescent="0.25">
      <c r="A104" s="33" t="s">
        <v>107</v>
      </c>
      <c r="B104" s="34">
        <v>15</v>
      </c>
      <c r="C104" s="34">
        <v>22</v>
      </c>
      <c r="D104" s="34">
        <v>23</v>
      </c>
      <c r="E104" s="34">
        <v>23</v>
      </c>
      <c r="F104" s="34">
        <v>32</v>
      </c>
      <c r="G104" s="34">
        <v>23</v>
      </c>
      <c r="H104" s="35">
        <v>95</v>
      </c>
      <c r="J104" s="33" t="s">
        <v>107</v>
      </c>
      <c r="K104" s="34">
        <v>0</v>
      </c>
      <c r="L104" s="34">
        <v>0</v>
      </c>
      <c r="M104" s="34">
        <v>1</v>
      </c>
      <c r="N104" s="34">
        <v>1</v>
      </c>
      <c r="O104" s="34">
        <v>1</v>
      </c>
      <c r="P104" s="34">
        <v>0.6</v>
      </c>
      <c r="Q104" s="35">
        <v>85</v>
      </c>
      <c r="S104" s="33" t="s">
        <v>107</v>
      </c>
      <c r="T104" s="34">
        <v>0</v>
      </c>
      <c r="U104" s="34">
        <v>0</v>
      </c>
      <c r="V104" s="34">
        <v>2</v>
      </c>
      <c r="W104" s="34">
        <v>1</v>
      </c>
      <c r="X104" s="34">
        <v>1</v>
      </c>
      <c r="Y104" s="34">
        <v>0.8</v>
      </c>
      <c r="Z104" s="35">
        <v>79</v>
      </c>
      <c r="AB104" s="33" t="s">
        <v>107</v>
      </c>
      <c r="AC104" s="34">
        <v>3</v>
      </c>
      <c r="AD104" s="34">
        <v>0</v>
      </c>
      <c r="AE104" s="34">
        <v>1</v>
      </c>
      <c r="AF104" s="34">
        <v>1</v>
      </c>
      <c r="AG104" s="34">
        <v>1</v>
      </c>
      <c r="AH104" s="34">
        <v>1.2</v>
      </c>
      <c r="AI104" s="35">
        <v>89</v>
      </c>
      <c r="AK104" s="33" t="s">
        <v>107</v>
      </c>
      <c r="AL104" s="34">
        <v>3</v>
      </c>
      <c r="AM104" s="34">
        <v>0</v>
      </c>
      <c r="AN104" s="34">
        <v>1</v>
      </c>
      <c r="AO104" s="34">
        <v>1</v>
      </c>
      <c r="AP104" s="34">
        <v>1</v>
      </c>
      <c r="AQ104" s="34">
        <v>1.2</v>
      </c>
      <c r="AR104" s="35">
        <v>92</v>
      </c>
    </row>
    <row r="105" spans="1:44" x14ac:dyDescent="0.25">
      <c r="A105" s="40" t="s">
        <v>151</v>
      </c>
      <c r="B105" s="41">
        <f>SUBTOTAL(109,B5:B104)</f>
        <v>18388</v>
      </c>
      <c r="C105" s="41">
        <f>SUBTOTAL(109,C5:C104)</f>
        <v>16422</v>
      </c>
      <c r="D105" s="41">
        <f>SUBTOTAL(109,D5:D104)</f>
        <v>16783</v>
      </c>
      <c r="E105" s="41">
        <f>SUBTOTAL(109,E5:E104)</f>
        <v>15201</v>
      </c>
      <c r="F105" s="41">
        <f>SUBTOTAL(109,F5:F104)</f>
        <v>15203</v>
      </c>
      <c r="G105" s="42">
        <f>AVERAGE(Table12[[#This Row],[2020]:[2024]])</f>
        <v>16399.400000000001</v>
      </c>
      <c r="H105" s="43"/>
      <c r="J105" s="40" t="s">
        <v>151</v>
      </c>
      <c r="K105" s="41">
        <f>SUBTOTAL(109,K5:K104)</f>
        <v>375</v>
      </c>
      <c r="L105" s="41">
        <f>SUBTOTAL(109,L5:L104)</f>
        <v>391</v>
      </c>
      <c r="M105" s="41">
        <f>SUBTOTAL(109,M5:M104)</f>
        <v>383</v>
      </c>
      <c r="N105" s="41">
        <f>SUBTOTAL(109,N5:N104)</f>
        <v>358</v>
      </c>
      <c r="O105" s="41">
        <f>SUBTOTAL(109,O5:O104)</f>
        <v>346</v>
      </c>
      <c r="P105" s="42">
        <f>AVERAGE(Table13[[#This Row],[2020]:[2024]])</f>
        <v>370.6</v>
      </c>
      <c r="Q105" s="43"/>
      <c r="S105" s="40" t="s">
        <v>151</v>
      </c>
      <c r="T105" s="41">
        <f>SUBTOTAL(109,T5:T104)</f>
        <v>418</v>
      </c>
      <c r="U105" s="41">
        <f>SUBTOTAL(109,U5:U104)</f>
        <v>429</v>
      </c>
      <c r="V105" s="41">
        <f>SUBTOTAL(109,V5:V104)</f>
        <v>429</v>
      </c>
      <c r="W105" s="41">
        <f>SUBTOTAL(109,W5:W104)</f>
        <v>391</v>
      </c>
      <c r="X105" s="41">
        <f>SUBTOTAL(109,X5:X104)</f>
        <v>378</v>
      </c>
      <c r="Y105" s="42">
        <f>AVERAGE(Table14[[#This Row],[2020]:[2024]])</f>
        <v>409</v>
      </c>
      <c r="Z105" s="43"/>
      <c r="AB105" s="40" t="s">
        <v>151</v>
      </c>
      <c r="AC105" s="41">
        <f>SUBTOTAL(109,AC5:AC104)</f>
        <v>654</v>
      </c>
      <c r="AD105" s="41">
        <f>SUBTOTAL(109,AD5:AD104)</f>
        <v>675</v>
      </c>
      <c r="AE105" s="41">
        <f>SUBTOTAL(109,AE5:AE104)</f>
        <v>628</v>
      </c>
      <c r="AF105" s="41">
        <f>SUBTOTAL(109,AF5:AF104)</f>
        <v>617</v>
      </c>
      <c r="AG105" s="41">
        <f>SUBTOTAL(109,AG5:AG104)</f>
        <v>619</v>
      </c>
      <c r="AH105" s="42">
        <f>AVERAGE(Table15[[#This Row],[2020]:[2024]])</f>
        <v>638.6</v>
      </c>
      <c r="AI105" s="43"/>
      <c r="AK105" s="40" t="s">
        <v>151</v>
      </c>
      <c r="AL105" s="41">
        <f>SUBTOTAL(109,AL5:AL104)</f>
        <v>844</v>
      </c>
      <c r="AM105" s="41">
        <f>SUBTOTAL(109,AM5:AM104)</f>
        <v>894</v>
      </c>
      <c r="AN105" s="41">
        <f>SUBTOTAL(109,AN5:AN104)</f>
        <v>821</v>
      </c>
      <c r="AO105" s="41">
        <f>SUBTOTAL(109,AO5:AO104)</f>
        <v>817</v>
      </c>
      <c r="AP105" s="41">
        <f>SUBTOTAL(109,AP5:AP104)</f>
        <v>787</v>
      </c>
      <c r="AQ105" s="42">
        <f>AVERAGE(Table16[[#This Row],[2020]:[2024]])</f>
        <v>832.6</v>
      </c>
      <c r="AR105" s="43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0962-A210-48A1-AB61-4E4CF3E112CA}">
  <dimension ref="A1:AR110"/>
  <sheetViews>
    <sheetView showGridLines="0" workbookViewId="0">
      <pane ySplit="4" topLeftCell="A68" activePane="bottomLeft" state="frozen"/>
      <selection pane="bottomLeft" activeCell="X105" sqref="X105"/>
    </sheetView>
  </sheetViews>
  <sheetFormatPr defaultRowHeight="15" x14ac:dyDescent="0.25"/>
  <cols>
    <col min="1" max="1" width="12.42578125" style="23" customWidth="1"/>
    <col min="2" max="6" width="9.5703125" style="23" bestFit="1" customWidth="1"/>
    <col min="7" max="7" width="12.42578125" style="23" bestFit="1" customWidth="1"/>
    <col min="8" max="8" width="10" style="23" bestFit="1" customWidth="1"/>
    <col min="9" max="9" width="5.7109375" style="23" customWidth="1"/>
    <col min="10" max="10" width="12.42578125" style="23" customWidth="1"/>
    <col min="11" max="15" width="9.5703125" style="23" bestFit="1" customWidth="1"/>
    <col min="16" max="16" width="12.42578125" style="23" bestFit="1" customWidth="1"/>
    <col min="17" max="17" width="10" style="23" bestFit="1" customWidth="1"/>
    <col min="18" max="18" width="5.7109375" style="23" customWidth="1"/>
    <col min="19" max="19" width="12.42578125" style="23" customWidth="1"/>
    <col min="20" max="24" width="9.5703125" style="23" bestFit="1" customWidth="1"/>
    <col min="25" max="25" width="12.42578125" style="23" bestFit="1" customWidth="1"/>
    <col min="26" max="26" width="10" style="23" bestFit="1" customWidth="1"/>
    <col min="27" max="27" width="5.7109375" style="23" customWidth="1"/>
    <col min="28" max="28" width="12.42578125" style="23" customWidth="1"/>
    <col min="29" max="33" width="9.5703125" style="23" bestFit="1" customWidth="1"/>
    <col min="34" max="34" width="12.42578125" style="23" bestFit="1" customWidth="1"/>
    <col min="35" max="35" width="10" style="23" bestFit="1" customWidth="1"/>
    <col min="36" max="36" width="5.7109375" style="23" customWidth="1"/>
    <col min="37" max="37" width="12.42578125" style="23" customWidth="1"/>
    <col min="38" max="42" width="9.5703125" style="23" bestFit="1" customWidth="1"/>
    <col min="43" max="43" width="12.42578125" style="23" bestFit="1" customWidth="1"/>
    <col min="44" max="44" width="10" style="23" bestFit="1" customWidth="1"/>
    <col min="45" max="16384" width="9.140625" style="23"/>
  </cols>
  <sheetData>
    <row r="1" spans="1:44" ht="26.25" x14ac:dyDescent="0.25">
      <c r="A1" s="28" t="s">
        <v>114</v>
      </c>
    </row>
    <row r="3" spans="1:44" s="29" customFormat="1" ht="15.75" x14ac:dyDescent="0.25">
      <c r="A3" s="29" t="s">
        <v>122</v>
      </c>
      <c r="J3" s="29" t="s">
        <v>123</v>
      </c>
      <c r="S3" s="29" t="s">
        <v>124</v>
      </c>
      <c r="AB3" s="29" t="s">
        <v>125</v>
      </c>
      <c r="AK3" s="29" t="s">
        <v>126</v>
      </c>
    </row>
    <row r="4" spans="1:44" s="26" customFormat="1" x14ac:dyDescent="0.25">
      <c r="A4" s="27" t="s">
        <v>1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2</v>
      </c>
      <c r="H4" s="25" t="s">
        <v>3</v>
      </c>
      <c r="J4" s="27" t="s">
        <v>1</v>
      </c>
      <c r="K4" s="24" t="s">
        <v>145</v>
      </c>
      <c r="L4" s="24" t="s">
        <v>146</v>
      </c>
      <c r="M4" s="24" t="s">
        <v>147</v>
      </c>
      <c r="N4" s="24" t="s">
        <v>148</v>
      </c>
      <c r="O4" s="24" t="s">
        <v>149</v>
      </c>
      <c r="P4" s="24" t="s">
        <v>2</v>
      </c>
      <c r="Q4" s="25" t="s">
        <v>3</v>
      </c>
      <c r="S4" s="27" t="s">
        <v>1</v>
      </c>
      <c r="T4" s="24" t="s">
        <v>145</v>
      </c>
      <c r="U4" s="24" t="s">
        <v>146</v>
      </c>
      <c r="V4" s="24" t="s">
        <v>147</v>
      </c>
      <c r="W4" s="24" t="s">
        <v>148</v>
      </c>
      <c r="X4" s="24" t="s">
        <v>149</v>
      </c>
      <c r="Y4" s="24" t="s">
        <v>2</v>
      </c>
      <c r="Z4" s="25" t="s">
        <v>3</v>
      </c>
      <c r="AB4" s="27" t="s">
        <v>1</v>
      </c>
      <c r="AC4" s="24" t="s">
        <v>145</v>
      </c>
      <c r="AD4" s="24" t="s">
        <v>146</v>
      </c>
      <c r="AE4" s="24" t="s">
        <v>147</v>
      </c>
      <c r="AF4" s="24" t="s">
        <v>148</v>
      </c>
      <c r="AG4" s="24" t="s">
        <v>149</v>
      </c>
      <c r="AH4" s="24" t="s">
        <v>2</v>
      </c>
      <c r="AI4" s="25" t="s">
        <v>3</v>
      </c>
      <c r="AK4" s="27" t="s">
        <v>1</v>
      </c>
      <c r="AL4" s="24" t="s">
        <v>145</v>
      </c>
      <c r="AM4" s="24" t="s">
        <v>146</v>
      </c>
      <c r="AN4" s="24" t="s">
        <v>147</v>
      </c>
      <c r="AO4" s="24" t="s">
        <v>148</v>
      </c>
      <c r="AP4" s="24" t="s">
        <v>149</v>
      </c>
      <c r="AQ4" s="24" t="s">
        <v>2</v>
      </c>
      <c r="AR4" s="25" t="s">
        <v>3</v>
      </c>
    </row>
    <row r="5" spans="1:44" x14ac:dyDescent="0.25">
      <c r="A5" s="30" t="s">
        <v>8</v>
      </c>
      <c r="B5" s="36">
        <v>237</v>
      </c>
      <c r="C5" s="36">
        <v>274</v>
      </c>
      <c r="D5" s="36">
        <v>193</v>
      </c>
      <c r="E5" s="36">
        <v>200</v>
      </c>
      <c r="F5" s="36">
        <v>172</v>
      </c>
      <c r="G5" s="37">
        <v>215.2</v>
      </c>
      <c r="H5" s="32">
        <v>15</v>
      </c>
      <c r="J5" s="30" t="s">
        <v>8</v>
      </c>
      <c r="K5" s="36">
        <v>13</v>
      </c>
      <c r="L5" s="36">
        <v>3</v>
      </c>
      <c r="M5" s="36">
        <v>7</v>
      </c>
      <c r="N5" s="36">
        <v>4</v>
      </c>
      <c r="O5" s="36">
        <v>3</v>
      </c>
      <c r="P5" s="37">
        <v>6</v>
      </c>
      <c r="Q5" s="32">
        <v>15</v>
      </c>
      <c r="S5" s="30" t="s">
        <v>8</v>
      </c>
      <c r="T5" s="36">
        <v>13</v>
      </c>
      <c r="U5" s="36">
        <v>3</v>
      </c>
      <c r="V5" s="36">
        <v>8</v>
      </c>
      <c r="W5" s="36">
        <v>5</v>
      </c>
      <c r="X5" s="36">
        <v>3</v>
      </c>
      <c r="Y5" s="37">
        <v>6.4</v>
      </c>
      <c r="Z5" s="32">
        <v>17</v>
      </c>
      <c r="AB5" s="30" t="s">
        <v>8</v>
      </c>
      <c r="AC5" s="36">
        <v>25</v>
      </c>
      <c r="AD5" s="36">
        <v>26</v>
      </c>
      <c r="AE5" s="36">
        <v>20</v>
      </c>
      <c r="AF5" s="36">
        <v>16</v>
      </c>
      <c r="AG5" s="36">
        <v>20</v>
      </c>
      <c r="AH5" s="37">
        <v>21.4</v>
      </c>
      <c r="AI5" s="32">
        <v>8</v>
      </c>
      <c r="AK5" s="30" t="s">
        <v>8</v>
      </c>
      <c r="AL5" s="36">
        <v>33</v>
      </c>
      <c r="AM5" s="36">
        <v>30</v>
      </c>
      <c r="AN5" s="36">
        <v>25</v>
      </c>
      <c r="AO5" s="36">
        <v>18</v>
      </c>
      <c r="AP5" s="36">
        <v>23</v>
      </c>
      <c r="AQ5" s="37">
        <v>25.8</v>
      </c>
      <c r="AR5" s="32">
        <v>8</v>
      </c>
    </row>
    <row r="6" spans="1:44" x14ac:dyDescent="0.25">
      <c r="A6" s="30" t="s">
        <v>9</v>
      </c>
      <c r="B6" s="36">
        <v>28</v>
      </c>
      <c r="C6" s="36">
        <v>48</v>
      </c>
      <c r="D6" s="36">
        <v>28</v>
      </c>
      <c r="E6" s="36">
        <v>31</v>
      </c>
      <c r="F6" s="36">
        <v>26</v>
      </c>
      <c r="G6" s="37">
        <v>32.200000000000003</v>
      </c>
      <c r="H6" s="32">
        <v>75</v>
      </c>
      <c r="J6" s="30" t="s">
        <v>9</v>
      </c>
      <c r="K6" s="36">
        <v>1</v>
      </c>
      <c r="L6" s="36">
        <v>1</v>
      </c>
      <c r="M6" s="36">
        <v>2</v>
      </c>
      <c r="N6" s="36">
        <v>2</v>
      </c>
      <c r="O6" s="36">
        <v>4</v>
      </c>
      <c r="P6" s="37">
        <v>2</v>
      </c>
      <c r="Q6" s="32">
        <v>58</v>
      </c>
      <c r="S6" s="30" t="s">
        <v>9</v>
      </c>
      <c r="T6" s="36">
        <v>1</v>
      </c>
      <c r="U6" s="36">
        <v>1</v>
      </c>
      <c r="V6" s="36">
        <v>2</v>
      </c>
      <c r="W6" s="36">
        <v>2</v>
      </c>
      <c r="X6" s="36">
        <v>4</v>
      </c>
      <c r="Y6" s="37">
        <v>2</v>
      </c>
      <c r="Z6" s="32">
        <v>60</v>
      </c>
      <c r="AB6" s="30" t="s">
        <v>9</v>
      </c>
      <c r="AC6" s="36">
        <v>3</v>
      </c>
      <c r="AD6" s="36">
        <v>5</v>
      </c>
      <c r="AE6" s="36">
        <v>3</v>
      </c>
      <c r="AF6" s="36">
        <v>2</v>
      </c>
      <c r="AG6" s="36">
        <v>3</v>
      </c>
      <c r="AH6" s="37">
        <v>3.2</v>
      </c>
      <c r="AI6" s="32">
        <v>64</v>
      </c>
      <c r="AK6" s="30" t="s">
        <v>9</v>
      </c>
      <c r="AL6" s="36">
        <v>5</v>
      </c>
      <c r="AM6" s="36">
        <v>5</v>
      </c>
      <c r="AN6" s="36">
        <v>10</v>
      </c>
      <c r="AO6" s="36">
        <v>2</v>
      </c>
      <c r="AP6" s="36">
        <v>3</v>
      </c>
      <c r="AQ6" s="37">
        <v>5</v>
      </c>
      <c r="AR6" s="32">
        <v>57</v>
      </c>
    </row>
    <row r="7" spans="1:44" x14ac:dyDescent="0.25">
      <c r="A7" s="30" t="s">
        <v>10</v>
      </c>
      <c r="B7" s="36">
        <v>5</v>
      </c>
      <c r="C7" s="36">
        <v>7</v>
      </c>
      <c r="D7" s="36">
        <v>10</v>
      </c>
      <c r="E7" s="36">
        <v>2</v>
      </c>
      <c r="F7" s="36">
        <v>11</v>
      </c>
      <c r="G7" s="37">
        <v>7</v>
      </c>
      <c r="H7" s="32">
        <v>97</v>
      </c>
      <c r="J7" s="30" t="s">
        <v>10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7">
        <v>0</v>
      </c>
      <c r="Q7" s="32">
        <v>97</v>
      </c>
      <c r="S7" s="30" t="s">
        <v>10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7">
        <v>0</v>
      </c>
      <c r="Z7" s="32">
        <v>97</v>
      </c>
      <c r="AB7" s="30" t="s">
        <v>10</v>
      </c>
      <c r="AC7" s="36">
        <v>0</v>
      </c>
      <c r="AD7" s="36">
        <v>1</v>
      </c>
      <c r="AE7" s="36">
        <v>0</v>
      </c>
      <c r="AF7" s="36">
        <v>0</v>
      </c>
      <c r="AG7" s="36">
        <v>0</v>
      </c>
      <c r="AH7" s="37">
        <v>0.2</v>
      </c>
      <c r="AI7" s="32">
        <v>98</v>
      </c>
      <c r="AK7" s="30" t="s">
        <v>10</v>
      </c>
      <c r="AL7" s="36">
        <v>0</v>
      </c>
      <c r="AM7" s="36">
        <v>1</v>
      </c>
      <c r="AN7" s="36">
        <v>0</v>
      </c>
      <c r="AO7" s="36">
        <v>0</v>
      </c>
      <c r="AP7" s="36">
        <v>0</v>
      </c>
      <c r="AQ7" s="37">
        <v>0.2</v>
      </c>
      <c r="AR7" s="32">
        <v>98</v>
      </c>
    </row>
    <row r="8" spans="1:44" x14ac:dyDescent="0.25">
      <c r="A8" s="30" t="s">
        <v>11</v>
      </c>
      <c r="B8" s="36">
        <v>53</v>
      </c>
      <c r="C8" s="36">
        <v>52</v>
      </c>
      <c r="D8" s="36">
        <v>41</v>
      </c>
      <c r="E8" s="36">
        <v>48</v>
      </c>
      <c r="F8" s="36">
        <v>38</v>
      </c>
      <c r="G8" s="37">
        <v>46.4</v>
      </c>
      <c r="H8" s="32">
        <v>62</v>
      </c>
      <c r="J8" s="30" t="s">
        <v>11</v>
      </c>
      <c r="K8" s="36">
        <v>2</v>
      </c>
      <c r="L8" s="36">
        <v>1</v>
      </c>
      <c r="M8" s="36">
        <v>4</v>
      </c>
      <c r="N8" s="36">
        <v>5</v>
      </c>
      <c r="O8" s="36">
        <v>3</v>
      </c>
      <c r="P8" s="37">
        <v>3</v>
      </c>
      <c r="Q8" s="32">
        <v>42</v>
      </c>
      <c r="S8" s="30" t="s">
        <v>11</v>
      </c>
      <c r="T8" s="36">
        <v>2</v>
      </c>
      <c r="U8" s="36">
        <v>1</v>
      </c>
      <c r="V8" s="36">
        <v>6</v>
      </c>
      <c r="W8" s="36">
        <v>5</v>
      </c>
      <c r="X8" s="36">
        <v>3</v>
      </c>
      <c r="Y8" s="37">
        <v>3.4</v>
      </c>
      <c r="Z8" s="32">
        <v>40</v>
      </c>
      <c r="AB8" s="30" t="s">
        <v>11</v>
      </c>
      <c r="AC8" s="36">
        <v>2</v>
      </c>
      <c r="AD8" s="36">
        <v>3</v>
      </c>
      <c r="AE8" s="36">
        <v>2</v>
      </c>
      <c r="AF8" s="36">
        <v>4</v>
      </c>
      <c r="AG8" s="36">
        <v>2</v>
      </c>
      <c r="AH8" s="37">
        <v>2.6</v>
      </c>
      <c r="AI8" s="32">
        <v>68</v>
      </c>
      <c r="AK8" s="30" t="s">
        <v>11</v>
      </c>
      <c r="AL8" s="36">
        <v>3</v>
      </c>
      <c r="AM8" s="36">
        <v>3</v>
      </c>
      <c r="AN8" s="36">
        <v>5</v>
      </c>
      <c r="AO8" s="36">
        <v>4</v>
      </c>
      <c r="AP8" s="36">
        <v>5</v>
      </c>
      <c r="AQ8" s="37">
        <v>4</v>
      </c>
      <c r="AR8" s="32">
        <v>65</v>
      </c>
    </row>
    <row r="9" spans="1:44" x14ac:dyDescent="0.25">
      <c r="A9" s="30" t="s">
        <v>12</v>
      </c>
      <c r="B9" s="36">
        <v>35</v>
      </c>
      <c r="C9" s="36">
        <v>19</v>
      </c>
      <c r="D9" s="36">
        <v>24</v>
      </c>
      <c r="E9" s="36">
        <v>27</v>
      </c>
      <c r="F9" s="36">
        <v>23</v>
      </c>
      <c r="G9" s="37">
        <v>25.6</v>
      </c>
      <c r="H9" s="32">
        <v>80</v>
      </c>
      <c r="J9" s="30" t="s">
        <v>12</v>
      </c>
      <c r="K9" s="36">
        <v>0</v>
      </c>
      <c r="L9" s="36">
        <v>2</v>
      </c>
      <c r="M9" s="36">
        <v>1</v>
      </c>
      <c r="N9" s="36">
        <v>2</v>
      </c>
      <c r="O9" s="36">
        <v>1</v>
      </c>
      <c r="P9" s="37">
        <v>1.2</v>
      </c>
      <c r="Q9" s="32">
        <v>71</v>
      </c>
      <c r="S9" s="30" t="s">
        <v>12</v>
      </c>
      <c r="T9" s="36">
        <v>0</v>
      </c>
      <c r="U9" s="36">
        <v>3</v>
      </c>
      <c r="V9" s="36">
        <v>1</v>
      </c>
      <c r="W9" s="36">
        <v>2</v>
      </c>
      <c r="X9" s="36">
        <v>1</v>
      </c>
      <c r="Y9" s="37">
        <v>1.4</v>
      </c>
      <c r="Z9" s="32">
        <v>70</v>
      </c>
      <c r="AB9" s="30" t="s">
        <v>12</v>
      </c>
      <c r="AC9" s="36">
        <v>4</v>
      </c>
      <c r="AD9" s="36">
        <v>4</v>
      </c>
      <c r="AE9" s="36">
        <v>1</v>
      </c>
      <c r="AF9" s="36">
        <v>1</v>
      </c>
      <c r="AG9" s="36">
        <v>3</v>
      </c>
      <c r="AH9" s="37">
        <v>2.6</v>
      </c>
      <c r="AI9" s="32">
        <v>68</v>
      </c>
      <c r="AK9" s="30" t="s">
        <v>12</v>
      </c>
      <c r="AL9" s="36">
        <v>4</v>
      </c>
      <c r="AM9" s="36">
        <v>5</v>
      </c>
      <c r="AN9" s="36">
        <v>2</v>
      </c>
      <c r="AO9" s="36">
        <v>2</v>
      </c>
      <c r="AP9" s="36">
        <v>3</v>
      </c>
      <c r="AQ9" s="37">
        <v>3.2</v>
      </c>
      <c r="AR9" s="32">
        <v>72</v>
      </c>
    </row>
    <row r="10" spans="1:44" x14ac:dyDescent="0.25">
      <c r="A10" s="30" t="s">
        <v>13</v>
      </c>
      <c r="B10" s="36">
        <v>10</v>
      </c>
      <c r="C10" s="36">
        <v>17</v>
      </c>
      <c r="D10" s="36">
        <v>13</v>
      </c>
      <c r="E10" s="36">
        <v>14</v>
      </c>
      <c r="F10" s="36">
        <v>25</v>
      </c>
      <c r="G10" s="37">
        <v>15.8</v>
      </c>
      <c r="H10" s="32">
        <v>88</v>
      </c>
      <c r="J10" s="30" t="s">
        <v>13</v>
      </c>
      <c r="K10" s="36">
        <v>0</v>
      </c>
      <c r="L10" s="36">
        <v>0</v>
      </c>
      <c r="M10" s="36">
        <v>0</v>
      </c>
      <c r="N10" s="36">
        <v>1</v>
      </c>
      <c r="O10" s="36">
        <v>1</v>
      </c>
      <c r="P10" s="37">
        <v>0.4</v>
      </c>
      <c r="Q10" s="32">
        <v>86</v>
      </c>
      <c r="S10" s="30" t="s">
        <v>13</v>
      </c>
      <c r="T10" s="36">
        <v>0</v>
      </c>
      <c r="U10" s="36">
        <v>0</v>
      </c>
      <c r="V10" s="36">
        <v>0</v>
      </c>
      <c r="W10" s="36">
        <v>1</v>
      </c>
      <c r="X10" s="36">
        <v>1</v>
      </c>
      <c r="Y10" s="37">
        <v>0.4</v>
      </c>
      <c r="Z10" s="32">
        <v>88</v>
      </c>
      <c r="AB10" s="30" t="s">
        <v>13</v>
      </c>
      <c r="AC10" s="36">
        <v>0</v>
      </c>
      <c r="AD10" s="36">
        <v>1</v>
      </c>
      <c r="AE10" s="36">
        <v>0</v>
      </c>
      <c r="AF10" s="36">
        <v>1</v>
      </c>
      <c r="AG10" s="36">
        <v>1</v>
      </c>
      <c r="AH10" s="37">
        <v>0.6</v>
      </c>
      <c r="AI10" s="32">
        <v>93</v>
      </c>
      <c r="AK10" s="30" t="s">
        <v>13</v>
      </c>
      <c r="AL10" s="36">
        <v>0</v>
      </c>
      <c r="AM10" s="36">
        <v>1</v>
      </c>
      <c r="AN10" s="36">
        <v>0</v>
      </c>
      <c r="AO10" s="36">
        <v>3</v>
      </c>
      <c r="AP10" s="36">
        <v>1</v>
      </c>
      <c r="AQ10" s="37">
        <v>1</v>
      </c>
      <c r="AR10" s="32">
        <v>95</v>
      </c>
    </row>
    <row r="11" spans="1:44" x14ac:dyDescent="0.25">
      <c r="A11" s="30" t="s">
        <v>14</v>
      </c>
      <c r="B11" s="36">
        <v>65</v>
      </c>
      <c r="C11" s="36">
        <v>67</v>
      </c>
      <c r="D11" s="36">
        <v>65</v>
      </c>
      <c r="E11" s="36">
        <v>69</v>
      </c>
      <c r="F11" s="36">
        <v>53</v>
      </c>
      <c r="G11" s="37">
        <v>63.8</v>
      </c>
      <c r="H11" s="32">
        <v>55</v>
      </c>
      <c r="J11" s="30" t="s">
        <v>14</v>
      </c>
      <c r="K11" s="36">
        <v>0</v>
      </c>
      <c r="L11" s="36">
        <v>4</v>
      </c>
      <c r="M11" s="36">
        <v>6</v>
      </c>
      <c r="N11" s="36">
        <v>3</v>
      </c>
      <c r="O11" s="36">
        <v>2</v>
      </c>
      <c r="P11" s="37">
        <v>3</v>
      </c>
      <c r="Q11" s="32">
        <v>42</v>
      </c>
      <c r="S11" s="30" t="s">
        <v>14</v>
      </c>
      <c r="T11" s="36">
        <v>0</v>
      </c>
      <c r="U11" s="36">
        <v>4</v>
      </c>
      <c r="V11" s="36">
        <v>6</v>
      </c>
      <c r="W11" s="36">
        <v>3</v>
      </c>
      <c r="X11" s="36">
        <v>2</v>
      </c>
      <c r="Y11" s="37">
        <v>3</v>
      </c>
      <c r="Z11" s="32">
        <v>44</v>
      </c>
      <c r="AB11" s="30" t="s">
        <v>14</v>
      </c>
      <c r="AC11" s="36">
        <v>10</v>
      </c>
      <c r="AD11" s="36">
        <v>5</v>
      </c>
      <c r="AE11" s="36">
        <v>4</v>
      </c>
      <c r="AF11" s="36">
        <v>0</v>
      </c>
      <c r="AG11" s="36">
        <v>8</v>
      </c>
      <c r="AH11" s="37">
        <v>5.4</v>
      </c>
      <c r="AI11" s="32">
        <v>41</v>
      </c>
      <c r="AK11" s="30" t="s">
        <v>14</v>
      </c>
      <c r="AL11" s="36">
        <v>10</v>
      </c>
      <c r="AM11" s="36">
        <v>6</v>
      </c>
      <c r="AN11" s="36">
        <v>4</v>
      </c>
      <c r="AO11" s="36">
        <v>0</v>
      </c>
      <c r="AP11" s="36">
        <v>8</v>
      </c>
      <c r="AQ11" s="37">
        <v>5.6</v>
      </c>
      <c r="AR11" s="32">
        <v>54</v>
      </c>
    </row>
    <row r="12" spans="1:44" x14ac:dyDescent="0.25">
      <c r="A12" s="30" t="s">
        <v>15</v>
      </c>
      <c r="B12" s="36">
        <v>17</v>
      </c>
      <c r="C12" s="36">
        <v>24</v>
      </c>
      <c r="D12" s="36">
        <v>29</v>
      </c>
      <c r="E12" s="36">
        <v>30</v>
      </c>
      <c r="F12" s="36">
        <v>13</v>
      </c>
      <c r="G12" s="37">
        <v>22.6</v>
      </c>
      <c r="H12" s="32">
        <v>82</v>
      </c>
      <c r="J12" s="30" t="s">
        <v>15</v>
      </c>
      <c r="K12" s="36">
        <v>0</v>
      </c>
      <c r="L12" s="36">
        <v>3</v>
      </c>
      <c r="M12" s="36">
        <v>3</v>
      </c>
      <c r="N12" s="36">
        <v>3</v>
      </c>
      <c r="O12" s="36">
        <v>1</v>
      </c>
      <c r="P12" s="37">
        <v>2</v>
      </c>
      <c r="Q12" s="32">
        <v>58</v>
      </c>
      <c r="S12" s="30" t="s">
        <v>15</v>
      </c>
      <c r="T12" s="36">
        <v>0</v>
      </c>
      <c r="U12" s="36">
        <v>3</v>
      </c>
      <c r="V12" s="36">
        <v>3</v>
      </c>
      <c r="W12" s="36">
        <v>3</v>
      </c>
      <c r="X12" s="36">
        <v>1</v>
      </c>
      <c r="Y12" s="37">
        <v>2</v>
      </c>
      <c r="Z12" s="32">
        <v>60</v>
      </c>
      <c r="AB12" s="30" t="s">
        <v>15</v>
      </c>
      <c r="AC12" s="36">
        <v>1</v>
      </c>
      <c r="AD12" s="36">
        <v>0</v>
      </c>
      <c r="AE12" s="36">
        <v>3</v>
      </c>
      <c r="AF12" s="36">
        <v>3</v>
      </c>
      <c r="AG12" s="36">
        <v>1</v>
      </c>
      <c r="AH12" s="37">
        <v>1.6</v>
      </c>
      <c r="AI12" s="32">
        <v>81</v>
      </c>
      <c r="AK12" s="30" t="s">
        <v>15</v>
      </c>
      <c r="AL12" s="36">
        <v>1</v>
      </c>
      <c r="AM12" s="36">
        <v>2</v>
      </c>
      <c r="AN12" s="36">
        <v>4</v>
      </c>
      <c r="AO12" s="36">
        <v>4</v>
      </c>
      <c r="AP12" s="36">
        <v>1</v>
      </c>
      <c r="AQ12" s="37">
        <v>2.4</v>
      </c>
      <c r="AR12" s="32">
        <v>78</v>
      </c>
    </row>
    <row r="13" spans="1:44" x14ac:dyDescent="0.25">
      <c r="A13" s="30" t="s">
        <v>16</v>
      </c>
      <c r="B13" s="36">
        <v>55</v>
      </c>
      <c r="C13" s="36">
        <v>36</v>
      </c>
      <c r="D13" s="36">
        <v>44</v>
      </c>
      <c r="E13" s="36">
        <v>37</v>
      </c>
      <c r="F13" s="36">
        <v>31</v>
      </c>
      <c r="G13" s="37">
        <v>40.6</v>
      </c>
      <c r="H13" s="32">
        <v>68</v>
      </c>
      <c r="J13" s="30" t="s">
        <v>16</v>
      </c>
      <c r="K13" s="36">
        <v>2</v>
      </c>
      <c r="L13" s="36">
        <v>2</v>
      </c>
      <c r="M13" s="36">
        <v>5</v>
      </c>
      <c r="N13" s="36">
        <v>1</v>
      </c>
      <c r="O13" s="36">
        <v>1</v>
      </c>
      <c r="P13" s="37">
        <v>2.2000000000000002</v>
      </c>
      <c r="Q13" s="32">
        <v>54</v>
      </c>
      <c r="S13" s="30" t="s">
        <v>16</v>
      </c>
      <c r="T13" s="36">
        <v>2</v>
      </c>
      <c r="U13" s="36">
        <v>2</v>
      </c>
      <c r="V13" s="36">
        <v>5</v>
      </c>
      <c r="W13" s="36">
        <v>1</v>
      </c>
      <c r="X13" s="36">
        <v>1</v>
      </c>
      <c r="Y13" s="37">
        <v>2.2000000000000002</v>
      </c>
      <c r="Z13" s="32">
        <v>56</v>
      </c>
      <c r="AB13" s="30" t="s">
        <v>16</v>
      </c>
      <c r="AC13" s="36">
        <v>2</v>
      </c>
      <c r="AD13" s="36">
        <v>4</v>
      </c>
      <c r="AE13" s="36">
        <v>4</v>
      </c>
      <c r="AF13" s="36">
        <v>1</v>
      </c>
      <c r="AG13" s="36">
        <v>1</v>
      </c>
      <c r="AH13" s="37">
        <v>2.4</v>
      </c>
      <c r="AI13" s="32">
        <v>72</v>
      </c>
      <c r="AK13" s="30" t="s">
        <v>16</v>
      </c>
      <c r="AL13" s="36">
        <v>2</v>
      </c>
      <c r="AM13" s="36">
        <v>6</v>
      </c>
      <c r="AN13" s="36">
        <v>4</v>
      </c>
      <c r="AO13" s="36">
        <v>1</v>
      </c>
      <c r="AP13" s="36">
        <v>1</v>
      </c>
      <c r="AQ13" s="37">
        <v>2.8</v>
      </c>
      <c r="AR13" s="32">
        <v>76</v>
      </c>
    </row>
    <row r="14" spans="1:44" x14ac:dyDescent="0.25">
      <c r="A14" s="30" t="s">
        <v>17</v>
      </c>
      <c r="B14" s="36">
        <v>167</v>
      </c>
      <c r="C14" s="36">
        <v>165</v>
      </c>
      <c r="D14" s="36">
        <v>167</v>
      </c>
      <c r="E14" s="36">
        <v>175</v>
      </c>
      <c r="F14" s="36">
        <v>134</v>
      </c>
      <c r="G14" s="37">
        <v>161.6</v>
      </c>
      <c r="H14" s="32">
        <v>21</v>
      </c>
      <c r="J14" s="30" t="s">
        <v>17</v>
      </c>
      <c r="K14" s="36">
        <v>7</v>
      </c>
      <c r="L14" s="36">
        <v>3</v>
      </c>
      <c r="M14" s="36">
        <v>8</v>
      </c>
      <c r="N14" s="36">
        <v>4</v>
      </c>
      <c r="O14" s="36">
        <v>4</v>
      </c>
      <c r="P14" s="37">
        <v>5.2</v>
      </c>
      <c r="Q14" s="32">
        <v>23</v>
      </c>
      <c r="S14" s="30" t="s">
        <v>17</v>
      </c>
      <c r="T14" s="36">
        <v>7</v>
      </c>
      <c r="U14" s="36">
        <v>4</v>
      </c>
      <c r="V14" s="36">
        <v>12</v>
      </c>
      <c r="W14" s="36">
        <v>4</v>
      </c>
      <c r="X14" s="36">
        <v>4</v>
      </c>
      <c r="Y14" s="37">
        <v>6.2</v>
      </c>
      <c r="Z14" s="32">
        <v>21</v>
      </c>
      <c r="AB14" s="30" t="s">
        <v>17</v>
      </c>
      <c r="AC14" s="36">
        <v>17</v>
      </c>
      <c r="AD14" s="36">
        <v>9</v>
      </c>
      <c r="AE14" s="36">
        <v>12</v>
      </c>
      <c r="AF14" s="36">
        <v>17</v>
      </c>
      <c r="AG14" s="36">
        <v>8</v>
      </c>
      <c r="AH14" s="37">
        <v>12.6</v>
      </c>
      <c r="AI14" s="32">
        <v>15</v>
      </c>
      <c r="AK14" s="30" t="s">
        <v>17</v>
      </c>
      <c r="AL14" s="36">
        <v>28</v>
      </c>
      <c r="AM14" s="36">
        <v>10</v>
      </c>
      <c r="AN14" s="36">
        <v>16</v>
      </c>
      <c r="AO14" s="36">
        <v>17</v>
      </c>
      <c r="AP14" s="36">
        <v>9</v>
      </c>
      <c r="AQ14" s="37">
        <v>16</v>
      </c>
      <c r="AR14" s="32">
        <v>17</v>
      </c>
    </row>
    <row r="15" spans="1:44" x14ac:dyDescent="0.25">
      <c r="A15" s="30" t="s">
        <v>18</v>
      </c>
      <c r="B15" s="36">
        <v>298</v>
      </c>
      <c r="C15" s="36">
        <v>305</v>
      </c>
      <c r="D15" s="36">
        <v>326</v>
      </c>
      <c r="E15" s="36">
        <v>354</v>
      </c>
      <c r="F15" s="36">
        <v>323</v>
      </c>
      <c r="G15" s="37">
        <v>321.2</v>
      </c>
      <c r="H15" s="32">
        <v>5</v>
      </c>
      <c r="J15" s="30" t="s">
        <v>18</v>
      </c>
      <c r="K15" s="36">
        <v>14</v>
      </c>
      <c r="L15" s="36">
        <v>2</v>
      </c>
      <c r="M15" s="36">
        <v>5</v>
      </c>
      <c r="N15" s="36">
        <v>8</v>
      </c>
      <c r="O15" s="36">
        <v>10</v>
      </c>
      <c r="P15" s="37">
        <v>7.8</v>
      </c>
      <c r="Q15" s="32">
        <v>8</v>
      </c>
      <c r="S15" s="30" t="s">
        <v>18</v>
      </c>
      <c r="T15" s="36">
        <v>15</v>
      </c>
      <c r="U15" s="36">
        <v>2</v>
      </c>
      <c r="V15" s="36">
        <v>5</v>
      </c>
      <c r="W15" s="36">
        <v>8</v>
      </c>
      <c r="X15" s="36">
        <v>10</v>
      </c>
      <c r="Y15" s="37">
        <v>8</v>
      </c>
      <c r="Z15" s="32">
        <v>9</v>
      </c>
      <c r="AB15" s="30" t="s">
        <v>18</v>
      </c>
      <c r="AC15" s="36">
        <v>10</v>
      </c>
      <c r="AD15" s="36">
        <v>9</v>
      </c>
      <c r="AE15" s="36">
        <v>10</v>
      </c>
      <c r="AF15" s="36">
        <v>9</v>
      </c>
      <c r="AG15" s="36">
        <v>5</v>
      </c>
      <c r="AH15" s="37">
        <v>8.6</v>
      </c>
      <c r="AI15" s="32">
        <v>24</v>
      </c>
      <c r="AK15" s="30" t="s">
        <v>18</v>
      </c>
      <c r="AL15" s="36">
        <v>11</v>
      </c>
      <c r="AM15" s="36">
        <v>9</v>
      </c>
      <c r="AN15" s="36">
        <v>13</v>
      </c>
      <c r="AO15" s="36">
        <v>11</v>
      </c>
      <c r="AP15" s="36">
        <v>8</v>
      </c>
      <c r="AQ15" s="37">
        <v>10.4</v>
      </c>
      <c r="AR15" s="32">
        <v>27</v>
      </c>
    </row>
    <row r="16" spans="1:44" x14ac:dyDescent="0.25">
      <c r="A16" s="30" t="s">
        <v>19</v>
      </c>
      <c r="B16" s="36">
        <v>87</v>
      </c>
      <c r="C16" s="36">
        <v>93</v>
      </c>
      <c r="D16" s="36">
        <v>103</v>
      </c>
      <c r="E16" s="36">
        <v>114</v>
      </c>
      <c r="F16" s="36">
        <v>101</v>
      </c>
      <c r="G16" s="37">
        <v>99.6</v>
      </c>
      <c r="H16" s="32">
        <v>34</v>
      </c>
      <c r="J16" s="30" t="s">
        <v>19</v>
      </c>
      <c r="K16" s="36">
        <v>1</v>
      </c>
      <c r="L16" s="36">
        <v>0</v>
      </c>
      <c r="M16" s="36">
        <v>4</v>
      </c>
      <c r="N16" s="36">
        <v>1</v>
      </c>
      <c r="O16" s="36">
        <v>6</v>
      </c>
      <c r="P16" s="37">
        <v>2.4</v>
      </c>
      <c r="Q16" s="32">
        <v>52</v>
      </c>
      <c r="S16" s="30" t="s">
        <v>19</v>
      </c>
      <c r="T16" s="36">
        <v>1</v>
      </c>
      <c r="U16" s="36">
        <v>0</v>
      </c>
      <c r="V16" s="36">
        <v>4</v>
      </c>
      <c r="W16" s="36">
        <v>1</v>
      </c>
      <c r="X16" s="36">
        <v>6</v>
      </c>
      <c r="Y16" s="37">
        <v>2.4</v>
      </c>
      <c r="Z16" s="32">
        <v>53</v>
      </c>
      <c r="AB16" s="30" t="s">
        <v>19</v>
      </c>
      <c r="AC16" s="36">
        <v>4</v>
      </c>
      <c r="AD16" s="36">
        <v>6</v>
      </c>
      <c r="AE16" s="36">
        <v>5</v>
      </c>
      <c r="AF16" s="36">
        <v>8</v>
      </c>
      <c r="AG16" s="36">
        <v>4</v>
      </c>
      <c r="AH16" s="37">
        <v>5.4</v>
      </c>
      <c r="AI16" s="32">
        <v>41</v>
      </c>
      <c r="AK16" s="30" t="s">
        <v>19</v>
      </c>
      <c r="AL16" s="36">
        <v>6</v>
      </c>
      <c r="AM16" s="36">
        <v>8</v>
      </c>
      <c r="AN16" s="36">
        <v>7</v>
      </c>
      <c r="AO16" s="36">
        <v>10</v>
      </c>
      <c r="AP16" s="36">
        <v>5</v>
      </c>
      <c r="AQ16" s="37">
        <v>7.2</v>
      </c>
      <c r="AR16" s="32">
        <v>40</v>
      </c>
    </row>
    <row r="17" spans="1:44" x14ac:dyDescent="0.25">
      <c r="A17" s="30" t="s">
        <v>20</v>
      </c>
      <c r="B17" s="36">
        <v>240</v>
      </c>
      <c r="C17" s="36">
        <v>232</v>
      </c>
      <c r="D17" s="36">
        <v>256</v>
      </c>
      <c r="E17" s="36">
        <v>272</v>
      </c>
      <c r="F17" s="36">
        <v>223</v>
      </c>
      <c r="G17" s="37">
        <v>244.6</v>
      </c>
      <c r="H17" s="32">
        <v>12</v>
      </c>
      <c r="J17" s="30" t="s">
        <v>20</v>
      </c>
      <c r="K17" s="36">
        <v>5</v>
      </c>
      <c r="L17" s="36">
        <v>4</v>
      </c>
      <c r="M17" s="36">
        <v>8</v>
      </c>
      <c r="N17" s="36">
        <v>6</v>
      </c>
      <c r="O17" s="36">
        <v>4</v>
      </c>
      <c r="P17" s="37">
        <v>5.4</v>
      </c>
      <c r="Q17" s="32">
        <v>21</v>
      </c>
      <c r="S17" s="30" t="s">
        <v>20</v>
      </c>
      <c r="T17" s="36">
        <v>5</v>
      </c>
      <c r="U17" s="36">
        <v>4</v>
      </c>
      <c r="V17" s="36">
        <v>8</v>
      </c>
      <c r="W17" s="36">
        <v>6</v>
      </c>
      <c r="X17" s="36">
        <v>4</v>
      </c>
      <c r="Y17" s="37">
        <v>5.4</v>
      </c>
      <c r="Z17" s="32">
        <v>27</v>
      </c>
      <c r="AB17" s="30" t="s">
        <v>20</v>
      </c>
      <c r="AC17" s="36">
        <v>11</v>
      </c>
      <c r="AD17" s="36">
        <v>10</v>
      </c>
      <c r="AE17" s="36">
        <v>6</v>
      </c>
      <c r="AF17" s="36">
        <v>5</v>
      </c>
      <c r="AG17" s="36">
        <v>5</v>
      </c>
      <c r="AH17" s="37">
        <v>7.4</v>
      </c>
      <c r="AI17" s="32">
        <v>31</v>
      </c>
      <c r="AK17" s="30" t="s">
        <v>20</v>
      </c>
      <c r="AL17" s="36">
        <v>12</v>
      </c>
      <c r="AM17" s="36">
        <v>13</v>
      </c>
      <c r="AN17" s="36">
        <v>8</v>
      </c>
      <c r="AO17" s="36">
        <v>9</v>
      </c>
      <c r="AP17" s="36">
        <v>6</v>
      </c>
      <c r="AQ17" s="37">
        <v>9.6</v>
      </c>
      <c r="AR17" s="32">
        <v>31</v>
      </c>
    </row>
    <row r="18" spans="1:44" x14ac:dyDescent="0.25">
      <c r="A18" s="30" t="s">
        <v>21</v>
      </c>
      <c r="B18" s="36">
        <v>82</v>
      </c>
      <c r="C18" s="36">
        <v>88</v>
      </c>
      <c r="D18" s="36">
        <v>64</v>
      </c>
      <c r="E18" s="36">
        <v>67</v>
      </c>
      <c r="F18" s="36">
        <v>81</v>
      </c>
      <c r="G18" s="37">
        <v>76.400000000000006</v>
      </c>
      <c r="H18" s="32">
        <v>45</v>
      </c>
      <c r="J18" s="30" t="s">
        <v>21</v>
      </c>
      <c r="K18" s="36">
        <v>0</v>
      </c>
      <c r="L18" s="36">
        <v>1</v>
      </c>
      <c r="M18" s="36">
        <v>2</v>
      </c>
      <c r="N18" s="36">
        <v>2</v>
      </c>
      <c r="O18" s="36">
        <v>6</v>
      </c>
      <c r="P18" s="37">
        <v>2.2000000000000002</v>
      </c>
      <c r="Q18" s="32">
        <v>54</v>
      </c>
      <c r="S18" s="30" t="s">
        <v>21</v>
      </c>
      <c r="T18" s="36">
        <v>0</v>
      </c>
      <c r="U18" s="36">
        <v>1</v>
      </c>
      <c r="V18" s="36">
        <v>2</v>
      </c>
      <c r="W18" s="36">
        <v>2</v>
      </c>
      <c r="X18" s="36">
        <v>6</v>
      </c>
      <c r="Y18" s="37">
        <v>2.2000000000000002</v>
      </c>
      <c r="Z18" s="32">
        <v>56</v>
      </c>
      <c r="AB18" s="30" t="s">
        <v>21</v>
      </c>
      <c r="AC18" s="36">
        <v>4</v>
      </c>
      <c r="AD18" s="36">
        <v>5</v>
      </c>
      <c r="AE18" s="36">
        <v>5</v>
      </c>
      <c r="AF18" s="36">
        <v>5</v>
      </c>
      <c r="AG18" s="36">
        <v>5</v>
      </c>
      <c r="AH18" s="37">
        <v>4.8</v>
      </c>
      <c r="AI18" s="32">
        <v>50</v>
      </c>
      <c r="AK18" s="30" t="s">
        <v>21</v>
      </c>
      <c r="AL18" s="36">
        <v>4</v>
      </c>
      <c r="AM18" s="36">
        <v>6</v>
      </c>
      <c r="AN18" s="36">
        <v>6</v>
      </c>
      <c r="AO18" s="36">
        <v>6</v>
      </c>
      <c r="AP18" s="36">
        <v>7</v>
      </c>
      <c r="AQ18" s="37">
        <v>5.8</v>
      </c>
      <c r="AR18" s="32">
        <v>51</v>
      </c>
    </row>
    <row r="19" spans="1:44" x14ac:dyDescent="0.25">
      <c r="A19" s="30" t="s">
        <v>22</v>
      </c>
      <c r="B19" s="36">
        <v>13</v>
      </c>
      <c r="C19" s="36">
        <v>7</v>
      </c>
      <c r="D19" s="36">
        <v>14</v>
      </c>
      <c r="E19" s="36">
        <v>13</v>
      </c>
      <c r="F19" s="36">
        <v>8</v>
      </c>
      <c r="G19" s="37">
        <v>11</v>
      </c>
      <c r="H19" s="32">
        <v>95</v>
      </c>
      <c r="J19" s="30" t="s">
        <v>22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7">
        <v>0</v>
      </c>
      <c r="Q19" s="32">
        <v>97</v>
      </c>
      <c r="S19" s="30" t="s">
        <v>22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7">
        <v>0</v>
      </c>
      <c r="Z19" s="32">
        <v>97</v>
      </c>
      <c r="AB19" s="30" t="s">
        <v>22</v>
      </c>
      <c r="AC19" s="36">
        <v>1</v>
      </c>
      <c r="AD19" s="36">
        <v>0</v>
      </c>
      <c r="AE19" s="36">
        <v>0</v>
      </c>
      <c r="AF19" s="36">
        <v>1</v>
      </c>
      <c r="AG19" s="36">
        <v>2</v>
      </c>
      <c r="AH19" s="37">
        <v>0.8</v>
      </c>
      <c r="AI19" s="32">
        <v>91</v>
      </c>
      <c r="AK19" s="30" t="s">
        <v>22</v>
      </c>
      <c r="AL19" s="36">
        <v>3</v>
      </c>
      <c r="AM19" s="36">
        <v>0</v>
      </c>
      <c r="AN19" s="36">
        <v>0</v>
      </c>
      <c r="AO19" s="36">
        <v>2</v>
      </c>
      <c r="AP19" s="36">
        <v>2</v>
      </c>
      <c r="AQ19" s="37">
        <v>1.4</v>
      </c>
      <c r="AR19" s="32">
        <v>88</v>
      </c>
    </row>
    <row r="20" spans="1:44" x14ac:dyDescent="0.25">
      <c r="A20" s="30" t="s">
        <v>23</v>
      </c>
      <c r="B20" s="36">
        <v>87</v>
      </c>
      <c r="C20" s="36">
        <v>88</v>
      </c>
      <c r="D20" s="36">
        <v>74</v>
      </c>
      <c r="E20" s="36">
        <v>82</v>
      </c>
      <c r="F20" s="36">
        <v>82</v>
      </c>
      <c r="G20" s="37">
        <v>82.6</v>
      </c>
      <c r="H20" s="32">
        <v>42</v>
      </c>
      <c r="J20" s="30" t="s">
        <v>23</v>
      </c>
      <c r="K20" s="36">
        <v>3</v>
      </c>
      <c r="L20" s="36">
        <v>0</v>
      </c>
      <c r="M20" s="36">
        <v>5</v>
      </c>
      <c r="N20" s="36">
        <v>3</v>
      </c>
      <c r="O20" s="36">
        <v>5</v>
      </c>
      <c r="P20" s="37">
        <v>3.2</v>
      </c>
      <c r="Q20" s="32">
        <v>40</v>
      </c>
      <c r="S20" s="30" t="s">
        <v>23</v>
      </c>
      <c r="T20" s="36">
        <v>3</v>
      </c>
      <c r="U20" s="36">
        <v>0</v>
      </c>
      <c r="V20" s="36">
        <v>5</v>
      </c>
      <c r="W20" s="36">
        <v>3</v>
      </c>
      <c r="X20" s="36">
        <v>6</v>
      </c>
      <c r="Y20" s="37">
        <v>3.4</v>
      </c>
      <c r="Z20" s="32">
        <v>40</v>
      </c>
      <c r="AB20" s="30" t="s">
        <v>23</v>
      </c>
      <c r="AC20" s="36">
        <v>5</v>
      </c>
      <c r="AD20" s="36">
        <v>7</v>
      </c>
      <c r="AE20" s="36">
        <v>7</v>
      </c>
      <c r="AF20" s="36">
        <v>5</v>
      </c>
      <c r="AG20" s="36">
        <v>2</v>
      </c>
      <c r="AH20" s="37">
        <v>5.2</v>
      </c>
      <c r="AI20" s="32">
        <v>44</v>
      </c>
      <c r="AK20" s="30" t="s">
        <v>23</v>
      </c>
      <c r="AL20" s="36">
        <v>6</v>
      </c>
      <c r="AM20" s="36">
        <v>8</v>
      </c>
      <c r="AN20" s="36">
        <v>9</v>
      </c>
      <c r="AO20" s="36">
        <v>6</v>
      </c>
      <c r="AP20" s="36">
        <v>6</v>
      </c>
      <c r="AQ20" s="37">
        <v>7</v>
      </c>
      <c r="AR20" s="32">
        <v>42</v>
      </c>
    </row>
    <row r="21" spans="1:44" x14ac:dyDescent="0.25">
      <c r="A21" s="30" t="s">
        <v>24</v>
      </c>
      <c r="B21" s="36">
        <v>39</v>
      </c>
      <c r="C21" s="36">
        <v>25</v>
      </c>
      <c r="D21" s="36">
        <v>28</v>
      </c>
      <c r="E21" s="36">
        <v>38</v>
      </c>
      <c r="F21" s="36">
        <v>26</v>
      </c>
      <c r="G21" s="37">
        <v>31.2</v>
      </c>
      <c r="H21" s="32">
        <v>76</v>
      </c>
      <c r="J21" s="30" t="s">
        <v>24</v>
      </c>
      <c r="K21" s="36">
        <v>0</v>
      </c>
      <c r="L21" s="36">
        <v>0</v>
      </c>
      <c r="M21" s="36">
        <v>0</v>
      </c>
      <c r="N21" s="36">
        <v>0</v>
      </c>
      <c r="O21" s="36">
        <v>2</v>
      </c>
      <c r="P21" s="37">
        <v>0.4</v>
      </c>
      <c r="Q21" s="32">
        <v>86</v>
      </c>
      <c r="S21" s="30" t="s">
        <v>24</v>
      </c>
      <c r="T21" s="36">
        <v>0</v>
      </c>
      <c r="U21" s="36">
        <v>0</v>
      </c>
      <c r="V21" s="36">
        <v>0</v>
      </c>
      <c r="W21" s="36">
        <v>0</v>
      </c>
      <c r="X21" s="36">
        <v>3</v>
      </c>
      <c r="Y21" s="37">
        <v>0.6</v>
      </c>
      <c r="Z21" s="32">
        <v>84</v>
      </c>
      <c r="AB21" s="30" t="s">
        <v>24</v>
      </c>
      <c r="AC21" s="36">
        <v>9</v>
      </c>
      <c r="AD21" s="36">
        <v>4</v>
      </c>
      <c r="AE21" s="36">
        <v>1</v>
      </c>
      <c r="AF21" s="36">
        <v>4</v>
      </c>
      <c r="AG21" s="36">
        <v>2</v>
      </c>
      <c r="AH21" s="37">
        <v>4</v>
      </c>
      <c r="AI21" s="32">
        <v>54</v>
      </c>
      <c r="AK21" s="30" t="s">
        <v>24</v>
      </c>
      <c r="AL21" s="36">
        <v>13</v>
      </c>
      <c r="AM21" s="36">
        <v>5</v>
      </c>
      <c r="AN21" s="36">
        <v>3</v>
      </c>
      <c r="AO21" s="36">
        <v>5</v>
      </c>
      <c r="AP21" s="36">
        <v>6</v>
      </c>
      <c r="AQ21" s="37">
        <v>6.4</v>
      </c>
      <c r="AR21" s="32">
        <v>46</v>
      </c>
    </row>
    <row r="22" spans="1:44" x14ac:dyDescent="0.25">
      <c r="A22" s="30" t="s">
        <v>25</v>
      </c>
      <c r="B22" s="36">
        <v>223</v>
      </c>
      <c r="C22" s="36">
        <v>223</v>
      </c>
      <c r="D22" s="36">
        <v>207</v>
      </c>
      <c r="E22" s="36">
        <v>205</v>
      </c>
      <c r="F22" s="36">
        <v>181</v>
      </c>
      <c r="G22" s="37">
        <v>207.8</v>
      </c>
      <c r="H22" s="32">
        <v>17</v>
      </c>
      <c r="J22" s="30" t="s">
        <v>25</v>
      </c>
      <c r="K22" s="36">
        <v>5</v>
      </c>
      <c r="L22" s="36">
        <v>10</v>
      </c>
      <c r="M22" s="36">
        <v>7</v>
      </c>
      <c r="N22" s="36">
        <v>3</v>
      </c>
      <c r="O22" s="36">
        <v>4</v>
      </c>
      <c r="P22" s="37">
        <v>5.8</v>
      </c>
      <c r="Q22" s="32">
        <v>16</v>
      </c>
      <c r="S22" s="30" t="s">
        <v>25</v>
      </c>
      <c r="T22" s="36">
        <v>7</v>
      </c>
      <c r="U22" s="36">
        <v>12</v>
      </c>
      <c r="V22" s="36">
        <v>7</v>
      </c>
      <c r="W22" s="36">
        <v>3</v>
      </c>
      <c r="X22" s="36">
        <v>4</v>
      </c>
      <c r="Y22" s="37">
        <v>6.6</v>
      </c>
      <c r="Z22" s="32">
        <v>15</v>
      </c>
      <c r="AB22" s="30" t="s">
        <v>25</v>
      </c>
      <c r="AC22" s="36">
        <v>11</v>
      </c>
      <c r="AD22" s="36">
        <v>9</v>
      </c>
      <c r="AE22" s="36">
        <v>6</v>
      </c>
      <c r="AF22" s="36">
        <v>8</v>
      </c>
      <c r="AG22" s="36">
        <v>12</v>
      </c>
      <c r="AH22" s="37">
        <v>9.1999999999999993</v>
      </c>
      <c r="AI22" s="32">
        <v>22</v>
      </c>
      <c r="AK22" s="30" t="s">
        <v>25</v>
      </c>
      <c r="AL22" s="36">
        <v>13</v>
      </c>
      <c r="AM22" s="36">
        <v>11</v>
      </c>
      <c r="AN22" s="36">
        <v>9</v>
      </c>
      <c r="AO22" s="36">
        <v>11</v>
      </c>
      <c r="AP22" s="36">
        <v>19</v>
      </c>
      <c r="AQ22" s="37">
        <v>12.6</v>
      </c>
      <c r="AR22" s="32">
        <v>22</v>
      </c>
    </row>
    <row r="23" spans="1:44" x14ac:dyDescent="0.25">
      <c r="A23" s="30" t="s">
        <v>26</v>
      </c>
      <c r="B23" s="36">
        <v>92</v>
      </c>
      <c r="C23" s="36">
        <v>64</v>
      </c>
      <c r="D23" s="36">
        <v>73</v>
      </c>
      <c r="E23" s="36">
        <v>75</v>
      </c>
      <c r="F23" s="36">
        <v>78</v>
      </c>
      <c r="G23" s="37">
        <v>76.400000000000006</v>
      </c>
      <c r="H23" s="32">
        <v>45</v>
      </c>
      <c r="J23" s="30" t="s">
        <v>26</v>
      </c>
      <c r="K23" s="36">
        <v>3</v>
      </c>
      <c r="L23" s="36">
        <v>4</v>
      </c>
      <c r="M23" s="36">
        <v>4</v>
      </c>
      <c r="N23" s="36">
        <v>4</v>
      </c>
      <c r="O23" s="36">
        <v>6</v>
      </c>
      <c r="P23" s="37">
        <v>4.2</v>
      </c>
      <c r="Q23" s="32">
        <v>33</v>
      </c>
      <c r="S23" s="30" t="s">
        <v>26</v>
      </c>
      <c r="T23" s="36">
        <v>4</v>
      </c>
      <c r="U23" s="36">
        <v>4</v>
      </c>
      <c r="V23" s="36">
        <v>4</v>
      </c>
      <c r="W23" s="36">
        <v>4</v>
      </c>
      <c r="X23" s="36">
        <v>6</v>
      </c>
      <c r="Y23" s="37">
        <v>4.4000000000000004</v>
      </c>
      <c r="Z23" s="32">
        <v>34</v>
      </c>
      <c r="AB23" s="30" t="s">
        <v>26</v>
      </c>
      <c r="AC23" s="36">
        <v>2</v>
      </c>
      <c r="AD23" s="36">
        <v>3</v>
      </c>
      <c r="AE23" s="36">
        <v>4</v>
      </c>
      <c r="AF23" s="36">
        <v>0</v>
      </c>
      <c r="AG23" s="36">
        <v>5</v>
      </c>
      <c r="AH23" s="37">
        <v>2.8</v>
      </c>
      <c r="AI23" s="32">
        <v>67</v>
      </c>
      <c r="AK23" s="30" t="s">
        <v>26</v>
      </c>
      <c r="AL23" s="36">
        <v>3</v>
      </c>
      <c r="AM23" s="36">
        <v>6</v>
      </c>
      <c r="AN23" s="36">
        <v>4</v>
      </c>
      <c r="AO23" s="36">
        <v>0</v>
      </c>
      <c r="AP23" s="36">
        <v>6</v>
      </c>
      <c r="AQ23" s="37">
        <v>3.8</v>
      </c>
      <c r="AR23" s="32">
        <v>67</v>
      </c>
    </row>
    <row r="24" spans="1:44" x14ac:dyDescent="0.25">
      <c r="A24" s="30" t="s">
        <v>27</v>
      </c>
      <c r="B24" s="36">
        <v>35</v>
      </c>
      <c r="C24" s="36">
        <v>30</v>
      </c>
      <c r="D24" s="36">
        <v>24</v>
      </c>
      <c r="E24" s="36">
        <v>25</v>
      </c>
      <c r="F24" s="36">
        <v>36</v>
      </c>
      <c r="G24" s="37">
        <v>30</v>
      </c>
      <c r="H24" s="32">
        <v>77</v>
      </c>
      <c r="J24" s="30" t="s">
        <v>27</v>
      </c>
      <c r="K24" s="36">
        <v>2</v>
      </c>
      <c r="L24" s="36">
        <v>0</v>
      </c>
      <c r="M24" s="36">
        <v>1</v>
      </c>
      <c r="N24" s="36">
        <v>3</v>
      </c>
      <c r="O24" s="36">
        <v>3</v>
      </c>
      <c r="P24" s="37">
        <v>1.8</v>
      </c>
      <c r="Q24" s="32">
        <v>64</v>
      </c>
      <c r="S24" s="30" t="s">
        <v>27</v>
      </c>
      <c r="T24" s="36">
        <v>2</v>
      </c>
      <c r="U24" s="36">
        <v>0</v>
      </c>
      <c r="V24" s="36">
        <v>1</v>
      </c>
      <c r="W24" s="36">
        <v>3</v>
      </c>
      <c r="X24" s="36">
        <v>3</v>
      </c>
      <c r="Y24" s="37">
        <v>1.8</v>
      </c>
      <c r="Z24" s="32">
        <v>65</v>
      </c>
      <c r="AB24" s="30" t="s">
        <v>27</v>
      </c>
      <c r="AC24" s="36">
        <v>3</v>
      </c>
      <c r="AD24" s="36">
        <v>0</v>
      </c>
      <c r="AE24" s="36">
        <v>4</v>
      </c>
      <c r="AF24" s="36">
        <v>3</v>
      </c>
      <c r="AG24" s="36">
        <v>3</v>
      </c>
      <c r="AH24" s="37">
        <v>2.6</v>
      </c>
      <c r="AI24" s="32">
        <v>68</v>
      </c>
      <c r="AK24" s="30" t="s">
        <v>27</v>
      </c>
      <c r="AL24" s="36">
        <v>6</v>
      </c>
      <c r="AM24" s="36">
        <v>0</v>
      </c>
      <c r="AN24" s="36">
        <v>5</v>
      </c>
      <c r="AO24" s="36">
        <v>5</v>
      </c>
      <c r="AP24" s="36">
        <v>3</v>
      </c>
      <c r="AQ24" s="37">
        <v>3.8</v>
      </c>
      <c r="AR24" s="32">
        <v>67</v>
      </c>
    </row>
    <row r="25" spans="1:44" x14ac:dyDescent="0.25">
      <c r="A25" s="30" t="s">
        <v>28</v>
      </c>
      <c r="B25" s="36">
        <v>22</v>
      </c>
      <c r="C25" s="36">
        <v>18</v>
      </c>
      <c r="D25" s="36">
        <v>18</v>
      </c>
      <c r="E25" s="36">
        <v>17</v>
      </c>
      <c r="F25" s="36">
        <v>17</v>
      </c>
      <c r="G25" s="37">
        <v>18.399999999999999</v>
      </c>
      <c r="H25" s="32">
        <v>85</v>
      </c>
      <c r="J25" s="30" t="s">
        <v>28</v>
      </c>
      <c r="K25" s="36">
        <v>0</v>
      </c>
      <c r="L25" s="36">
        <v>0</v>
      </c>
      <c r="M25" s="36">
        <v>3</v>
      </c>
      <c r="N25" s="36">
        <v>1</v>
      </c>
      <c r="O25" s="36">
        <v>0</v>
      </c>
      <c r="P25" s="37">
        <v>0.8</v>
      </c>
      <c r="Q25" s="32">
        <v>80</v>
      </c>
      <c r="S25" s="30" t="s">
        <v>28</v>
      </c>
      <c r="T25" s="36">
        <v>0</v>
      </c>
      <c r="U25" s="36">
        <v>0</v>
      </c>
      <c r="V25" s="36">
        <v>3</v>
      </c>
      <c r="W25" s="36">
        <v>2</v>
      </c>
      <c r="X25" s="36">
        <v>0</v>
      </c>
      <c r="Y25" s="37">
        <v>1</v>
      </c>
      <c r="Z25" s="32">
        <v>77</v>
      </c>
      <c r="AB25" s="30" t="s">
        <v>28</v>
      </c>
      <c r="AC25" s="36">
        <v>0</v>
      </c>
      <c r="AD25" s="36">
        <v>2</v>
      </c>
      <c r="AE25" s="36">
        <v>2</v>
      </c>
      <c r="AF25" s="36">
        <v>2</v>
      </c>
      <c r="AG25" s="36">
        <v>2</v>
      </c>
      <c r="AH25" s="37">
        <v>1.6</v>
      </c>
      <c r="AI25" s="32">
        <v>81</v>
      </c>
      <c r="AK25" s="30" t="s">
        <v>28</v>
      </c>
      <c r="AL25" s="36">
        <v>0</v>
      </c>
      <c r="AM25" s="36">
        <v>2</v>
      </c>
      <c r="AN25" s="36">
        <v>4</v>
      </c>
      <c r="AO25" s="36">
        <v>2</v>
      </c>
      <c r="AP25" s="36">
        <v>3</v>
      </c>
      <c r="AQ25" s="37">
        <v>2.2000000000000002</v>
      </c>
      <c r="AR25" s="32">
        <v>81</v>
      </c>
    </row>
    <row r="26" spans="1:44" x14ac:dyDescent="0.25">
      <c r="A26" s="30" t="s">
        <v>29</v>
      </c>
      <c r="B26" s="36">
        <v>11</v>
      </c>
      <c r="C26" s="36">
        <v>16</v>
      </c>
      <c r="D26" s="36">
        <v>20</v>
      </c>
      <c r="E26" s="36">
        <v>11</v>
      </c>
      <c r="F26" s="36">
        <v>9</v>
      </c>
      <c r="G26" s="37">
        <v>13.4</v>
      </c>
      <c r="H26" s="32">
        <v>92</v>
      </c>
      <c r="J26" s="30" t="s">
        <v>29</v>
      </c>
      <c r="K26" s="36">
        <v>0</v>
      </c>
      <c r="L26" s="36">
        <v>1</v>
      </c>
      <c r="M26" s="36">
        <v>0</v>
      </c>
      <c r="N26" s="36">
        <v>0</v>
      </c>
      <c r="O26" s="36">
        <v>0</v>
      </c>
      <c r="P26" s="37">
        <v>0.2</v>
      </c>
      <c r="Q26" s="32">
        <v>94</v>
      </c>
      <c r="S26" s="30" t="s">
        <v>29</v>
      </c>
      <c r="T26" s="36">
        <v>0</v>
      </c>
      <c r="U26" s="36">
        <v>1</v>
      </c>
      <c r="V26" s="36">
        <v>0</v>
      </c>
      <c r="W26" s="36">
        <v>0</v>
      </c>
      <c r="X26" s="36">
        <v>0</v>
      </c>
      <c r="Y26" s="37">
        <v>0.2</v>
      </c>
      <c r="Z26" s="32">
        <v>94</v>
      </c>
      <c r="AB26" s="30" t="s">
        <v>29</v>
      </c>
      <c r="AC26" s="36">
        <v>1</v>
      </c>
      <c r="AD26" s="36">
        <v>0</v>
      </c>
      <c r="AE26" s="36">
        <v>3</v>
      </c>
      <c r="AF26" s="36">
        <v>1</v>
      </c>
      <c r="AG26" s="36">
        <v>1</v>
      </c>
      <c r="AH26" s="37">
        <v>1.2</v>
      </c>
      <c r="AI26" s="32">
        <v>85</v>
      </c>
      <c r="AK26" s="30" t="s">
        <v>29</v>
      </c>
      <c r="AL26" s="36">
        <v>1</v>
      </c>
      <c r="AM26" s="36">
        <v>0</v>
      </c>
      <c r="AN26" s="36">
        <v>3</v>
      </c>
      <c r="AO26" s="36">
        <v>1</v>
      </c>
      <c r="AP26" s="36">
        <v>3</v>
      </c>
      <c r="AQ26" s="37">
        <v>1.6</v>
      </c>
      <c r="AR26" s="32">
        <v>86</v>
      </c>
    </row>
    <row r="27" spans="1:44" x14ac:dyDescent="0.25">
      <c r="A27" s="30" t="s">
        <v>30</v>
      </c>
      <c r="B27" s="36">
        <v>120</v>
      </c>
      <c r="C27" s="36">
        <v>90</v>
      </c>
      <c r="D27" s="36">
        <v>117</v>
      </c>
      <c r="E27" s="36">
        <v>87</v>
      </c>
      <c r="F27" s="36">
        <v>102</v>
      </c>
      <c r="G27" s="37">
        <v>103.2</v>
      </c>
      <c r="H27" s="32">
        <v>33</v>
      </c>
      <c r="J27" s="30" t="s">
        <v>30</v>
      </c>
      <c r="K27" s="36">
        <v>5</v>
      </c>
      <c r="L27" s="36">
        <v>4</v>
      </c>
      <c r="M27" s="36">
        <v>1</v>
      </c>
      <c r="N27" s="36">
        <v>1</v>
      </c>
      <c r="O27" s="36">
        <v>2</v>
      </c>
      <c r="P27" s="37">
        <v>2.6</v>
      </c>
      <c r="Q27" s="32">
        <v>50</v>
      </c>
      <c r="S27" s="30" t="s">
        <v>30</v>
      </c>
      <c r="T27" s="36">
        <v>6</v>
      </c>
      <c r="U27" s="36">
        <v>4</v>
      </c>
      <c r="V27" s="36">
        <v>1</v>
      </c>
      <c r="W27" s="36">
        <v>1</v>
      </c>
      <c r="X27" s="36">
        <v>2</v>
      </c>
      <c r="Y27" s="37">
        <v>2.8</v>
      </c>
      <c r="Z27" s="32">
        <v>48</v>
      </c>
      <c r="AB27" s="30" t="s">
        <v>30</v>
      </c>
      <c r="AC27" s="36">
        <v>8</v>
      </c>
      <c r="AD27" s="36">
        <v>1</v>
      </c>
      <c r="AE27" s="36">
        <v>6</v>
      </c>
      <c r="AF27" s="36">
        <v>6</v>
      </c>
      <c r="AG27" s="36">
        <v>4</v>
      </c>
      <c r="AH27" s="37">
        <v>5</v>
      </c>
      <c r="AI27" s="32">
        <v>47</v>
      </c>
      <c r="AK27" s="30" t="s">
        <v>30</v>
      </c>
      <c r="AL27" s="36">
        <v>11</v>
      </c>
      <c r="AM27" s="36">
        <v>5</v>
      </c>
      <c r="AN27" s="36">
        <v>6</v>
      </c>
      <c r="AO27" s="36">
        <v>8</v>
      </c>
      <c r="AP27" s="36">
        <v>5</v>
      </c>
      <c r="AQ27" s="37">
        <v>7</v>
      </c>
      <c r="AR27" s="32">
        <v>42</v>
      </c>
    </row>
    <row r="28" spans="1:44" x14ac:dyDescent="0.25">
      <c r="A28" s="30" t="s">
        <v>31</v>
      </c>
      <c r="B28" s="36">
        <v>80</v>
      </c>
      <c r="C28" s="36">
        <v>70</v>
      </c>
      <c r="D28" s="36">
        <v>68</v>
      </c>
      <c r="E28" s="36">
        <v>76</v>
      </c>
      <c r="F28" s="36">
        <v>50</v>
      </c>
      <c r="G28" s="37">
        <v>68.8</v>
      </c>
      <c r="H28" s="32">
        <v>49</v>
      </c>
      <c r="J28" s="30" t="s">
        <v>31</v>
      </c>
      <c r="K28" s="36">
        <v>3</v>
      </c>
      <c r="L28" s="36">
        <v>5</v>
      </c>
      <c r="M28" s="36">
        <v>5</v>
      </c>
      <c r="N28" s="36">
        <v>5</v>
      </c>
      <c r="O28" s="36">
        <v>2</v>
      </c>
      <c r="P28" s="37">
        <v>4</v>
      </c>
      <c r="Q28" s="32">
        <v>35</v>
      </c>
      <c r="S28" s="30" t="s">
        <v>31</v>
      </c>
      <c r="T28" s="36">
        <v>3</v>
      </c>
      <c r="U28" s="36">
        <v>5</v>
      </c>
      <c r="V28" s="36">
        <v>6</v>
      </c>
      <c r="W28" s="36">
        <v>6</v>
      </c>
      <c r="X28" s="36">
        <v>2</v>
      </c>
      <c r="Y28" s="37">
        <v>4.4000000000000004</v>
      </c>
      <c r="Z28" s="32">
        <v>34</v>
      </c>
      <c r="AB28" s="30" t="s">
        <v>31</v>
      </c>
      <c r="AC28" s="36">
        <v>8</v>
      </c>
      <c r="AD28" s="36">
        <v>2</v>
      </c>
      <c r="AE28" s="36">
        <v>7</v>
      </c>
      <c r="AF28" s="36">
        <v>9</v>
      </c>
      <c r="AG28" s="36">
        <v>9</v>
      </c>
      <c r="AH28" s="37">
        <v>7</v>
      </c>
      <c r="AI28" s="32">
        <v>34</v>
      </c>
      <c r="AK28" s="30" t="s">
        <v>31</v>
      </c>
      <c r="AL28" s="36">
        <v>10</v>
      </c>
      <c r="AM28" s="36">
        <v>2</v>
      </c>
      <c r="AN28" s="36">
        <v>11</v>
      </c>
      <c r="AO28" s="36">
        <v>10</v>
      </c>
      <c r="AP28" s="36">
        <v>12</v>
      </c>
      <c r="AQ28" s="37">
        <v>9</v>
      </c>
      <c r="AR28" s="32">
        <v>34</v>
      </c>
    </row>
    <row r="29" spans="1:44" x14ac:dyDescent="0.25">
      <c r="A29" s="30" t="s">
        <v>32</v>
      </c>
      <c r="B29" s="36">
        <v>106</v>
      </c>
      <c r="C29" s="36">
        <v>120</v>
      </c>
      <c r="D29" s="36">
        <v>124</v>
      </c>
      <c r="E29" s="36">
        <v>111</v>
      </c>
      <c r="F29" s="36">
        <v>107</v>
      </c>
      <c r="G29" s="37">
        <v>113.6</v>
      </c>
      <c r="H29" s="32">
        <v>30</v>
      </c>
      <c r="J29" s="30" t="s">
        <v>32</v>
      </c>
      <c r="K29" s="36">
        <v>3</v>
      </c>
      <c r="L29" s="36">
        <v>4</v>
      </c>
      <c r="M29" s="36">
        <v>3</v>
      </c>
      <c r="N29" s="36">
        <v>1</v>
      </c>
      <c r="O29" s="36">
        <v>4</v>
      </c>
      <c r="P29" s="37">
        <v>3</v>
      </c>
      <c r="Q29" s="32">
        <v>42</v>
      </c>
      <c r="S29" s="30" t="s">
        <v>32</v>
      </c>
      <c r="T29" s="36">
        <v>3</v>
      </c>
      <c r="U29" s="36">
        <v>4</v>
      </c>
      <c r="V29" s="36">
        <v>3</v>
      </c>
      <c r="W29" s="36">
        <v>1</v>
      </c>
      <c r="X29" s="36">
        <v>4</v>
      </c>
      <c r="Y29" s="37">
        <v>3</v>
      </c>
      <c r="Z29" s="32">
        <v>44</v>
      </c>
      <c r="AB29" s="30" t="s">
        <v>32</v>
      </c>
      <c r="AC29" s="36">
        <v>6</v>
      </c>
      <c r="AD29" s="36">
        <v>11</v>
      </c>
      <c r="AE29" s="36">
        <v>10</v>
      </c>
      <c r="AF29" s="36">
        <v>3</v>
      </c>
      <c r="AG29" s="36">
        <v>9</v>
      </c>
      <c r="AH29" s="37">
        <v>7.8</v>
      </c>
      <c r="AI29" s="32">
        <v>28</v>
      </c>
      <c r="AK29" s="30" t="s">
        <v>32</v>
      </c>
      <c r="AL29" s="36">
        <v>9</v>
      </c>
      <c r="AM29" s="36">
        <v>17</v>
      </c>
      <c r="AN29" s="36">
        <v>11</v>
      </c>
      <c r="AO29" s="36">
        <v>4</v>
      </c>
      <c r="AP29" s="36">
        <v>13</v>
      </c>
      <c r="AQ29" s="37">
        <v>10.8</v>
      </c>
      <c r="AR29" s="32">
        <v>26</v>
      </c>
    </row>
    <row r="30" spans="1:44" x14ac:dyDescent="0.25">
      <c r="A30" s="30" t="s">
        <v>33</v>
      </c>
      <c r="B30" s="36">
        <v>270</v>
      </c>
      <c r="C30" s="36">
        <v>333</v>
      </c>
      <c r="D30" s="36">
        <v>303</v>
      </c>
      <c r="E30" s="36">
        <v>321</v>
      </c>
      <c r="F30" s="36">
        <v>238</v>
      </c>
      <c r="G30" s="37">
        <v>293</v>
      </c>
      <c r="H30" s="32">
        <v>8</v>
      </c>
      <c r="J30" s="30" t="s">
        <v>33</v>
      </c>
      <c r="K30" s="36">
        <v>13</v>
      </c>
      <c r="L30" s="36">
        <v>13</v>
      </c>
      <c r="M30" s="36">
        <v>13</v>
      </c>
      <c r="N30" s="36">
        <v>12</v>
      </c>
      <c r="O30" s="36">
        <v>16</v>
      </c>
      <c r="P30" s="37">
        <v>13.4</v>
      </c>
      <c r="Q30" s="32">
        <v>4</v>
      </c>
      <c r="S30" s="30" t="s">
        <v>33</v>
      </c>
      <c r="T30" s="36">
        <v>16</v>
      </c>
      <c r="U30" s="36">
        <v>15</v>
      </c>
      <c r="V30" s="36">
        <v>13</v>
      </c>
      <c r="W30" s="36">
        <v>19</v>
      </c>
      <c r="X30" s="36">
        <v>16</v>
      </c>
      <c r="Y30" s="37">
        <v>15.8</v>
      </c>
      <c r="Z30" s="32">
        <v>4</v>
      </c>
      <c r="AB30" s="30" t="s">
        <v>33</v>
      </c>
      <c r="AC30" s="36">
        <v>22</v>
      </c>
      <c r="AD30" s="36">
        <v>25</v>
      </c>
      <c r="AE30" s="36">
        <v>32</v>
      </c>
      <c r="AF30" s="36">
        <v>18</v>
      </c>
      <c r="AG30" s="36">
        <v>25</v>
      </c>
      <c r="AH30" s="37">
        <v>24.4</v>
      </c>
      <c r="AI30" s="32">
        <v>4</v>
      </c>
      <c r="AK30" s="30" t="s">
        <v>33</v>
      </c>
      <c r="AL30" s="36">
        <v>23</v>
      </c>
      <c r="AM30" s="36">
        <v>30</v>
      </c>
      <c r="AN30" s="36">
        <v>38</v>
      </c>
      <c r="AO30" s="36">
        <v>25</v>
      </c>
      <c r="AP30" s="36">
        <v>28</v>
      </c>
      <c r="AQ30" s="37">
        <v>28.8</v>
      </c>
      <c r="AR30" s="32">
        <v>6</v>
      </c>
    </row>
    <row r="31" spans="1:44" x14ac:dyDescent="0.25">
      <c r="A31" s="30" t="s">
        <v>34</v>
      </c>
      <c r="B31" s="36">
        <v>30</v>
      </c>
      <c r="C31" s="36">
        <v>36</v>
      </c>
      <c r="D31" s="36">
        <v>35</v>
      </c>
      <c r="E31" s="36">
        <v>28</v>
      </c>
      <c r="F31" s="36">
        <v>21</v>
      </c>
      <c r="G31" s="37">
        <v>30</v>
      </c>
      <c r="H31" s="32">
        <v>77</v>
      </c>
      <c r="J31" s="30" t="s">
        <v>34</v>
      </c>
      <c r="K31" s="36">
        <v>2</v>
      </c>
      <c r="L31" s="36">
        <v>2</v>
      </c>
      <c r="M31" s="36">
        <v>1</v>
      </c>
      <c r="N31" s="36">
        <v>0</v>
      </c>
      <c r="O31" s="36">
        <v>1</v>
      </c>
      <c r="P31" s="37">
        <v>1.2</v>
      </c>
      <c r="Q31" s="32">
        <v>71</v>
      </c>
      <c r="S31" s="30" t="s">
        <v>34</v>
      </c>
      <c r="T31" s="36">
        <v>2</v>
      </c>
      <c r="U31" s="36">
        <v>2</v>
      </c>
      <c r="V31" s="36">
        <v>1</v>
      </c>
      <c r="W31" s="36">
        <v>0</v>
      </c>
      <c r="X31" s="36">
        <v>1</v>
      </c>
      <c r="Y31" s="37">
        <v>1.2</v>
      </c>
      <c r="Z31" s="32">
        <v>72</v>
      </c>
      <c r="AB31" s="30" t="s">
        <v>34</v>
      </c>
      <c r="AC31" s="36">
        <v>3</v>
      </c>
      <c r="AD31" s="36">
        <v>2</v>
      </c>
      <c r="AE31" s="36">
        <v>3</v>
      </c>
      <c r="AF31" s="36">
        <v>0</v>
      </c>
      <c r="AG31" s="36">
        <v>1</v>
      </c>
      <c r="AH31" s="37">
        <v>1.8</v>
      </c>
      <c r="AI31" s="32">
        <v>79</v>
      </c>
      <c r="AK31" s="30" t="s">
        <v>34</v>
      </c>
      <c r="AL31" s="36">
        <v>3</v>
      </c>
      <c r="AM31" s="36">
        <v>2</v>
      </c>
      <c r="AN31" s="36">
        <v>3</v>
      </c>
      <c r="AO31" s="36">
        <v>0</v>
      </c>
      <c r="AP31" s="36">
        <v>1</v>
      </c>
      <c r="AQ31" s="37">
        <v>1.8</v>
      </c>
      <c r="AR31" s="32">
        <v>84</v>
      </c>
    </row>
    <row r="32" spans="1:44" x14ac:dyDescent="0.25">
      <c r="A32" s="30" t="s">
        <v>35</v>
      </c>
      <c r="B32" s="36">
        <v>56</v>
      </c>
      <c r="C32" s="36">
        <v>59</v>
      </c>
      <c r="D32" s="36">
        <v>50</v>
      </c>
      <c r="E32" s="36">
        <v>47</v>
      </c>
      <c r="F32" s="36">
        <v>51</v>
      </c>
      <c r="G32" s="37">
        <v>52.6</v>
      </c>
      <c r="H32" s="32">
        <v>59</v>
      </c>
      <c r="J32" s="30" t="s">
        <v>35</v>
      </c>
      <c r="K32" s="36">
        <v>0</v>
      </c>
      <c r="L32" s="36">
        <v>1</v>
      </c>
      <c r="M32" s="36">
        <v>3</v>
      </c>
      <c r="N32" s="36">
        <v>0</v>
      </c>
      <c r="O32" s="36">
        <v>4</v>
      </c>
      <c r="P32" s="37">
        <v>1.6</v>
      </c>
      <c r="Q32" s="32">
        <v>66</v>
      </c>
      <c r="S32" s="30" t="s">
        <v>35</v>
      </c>
      <c r="T32" s="36">
        <v>0</v>
      </c>
      <c r="U32" s="36">
        <v>1</v>
      </c>
      <c r="V32" s="36">
        <v>3</v>
      </c>
      <c r="W32" s="36">
        <v>0</v>
      </c>
      <c r="X32" s="36">
        <v>4</v>
      </c>
      <c r="Y32" s="37">
        <v>1.6</v>
      </c>
      <c r="Z32" s="32">
        <v>67</v>
      </c>
      <c r="AB32" s="30" t="s">
        <v>35</v>
      </c>
      <c r="AC32" s="36">
        <v>8</v>
      </c>
      <c r="AD32" s="36">
        <v>6</v>
      </c>
      <c r="AE32" s="36">
        <v>5</v>
      </c>
      <c r="AF32" s="36">
        <v>2</v>
      </c>
      <c r="AG32" s="36">
        <v>3</v>
      </c>
      <c r="AH32" s="37">
        <v>4.8</v>
      </c>
      <c r="AI32" s="32">
        <v>50</v>
      </c>
      <c r="AK32" s="30" t="s">
        <v>35</v>
      </c>
      <c r="AL32" s="36">
        <v>8</v>
      </c>
      <c r="AM32" s="36">
        <v>8</v>
      </c>
      <c r="AN32" s="36">
        <v>6</v>
      </c>
      <c r="AO32" s="36">
        <v>3</v>
      </c>
      <c r="AP32" s="36">
        <v>4</v>
      </c>
      <c r="AQ32" s="37">
        <v>5.8</v>
      </c>
      <c r="AR32" s="32">
        <v>51</v>
      </c>
    </row>
    <row r="33" spans="1:44" x14ac:dyDescent="0.25">
      <c r="A33" s="30" t="s">
        <v>36</v>
      </c>
      <c r="B33" s="36">
        <v>145</v>
      </c>
      <c r="C33" s="36">
        <v>160</v>
      </c>
      <c r="D33" s="36">
        <v>159</v>
      </c>
      <c r="E33" s="36">
        <v>149</v>
      </c>
      <c r="F33" s="36">
        <v>169</v>
      </c>
      <c r="G33" s="37">
        <v>156.4</v>
      </c>
      <c r="H33" s="32">
        <v>25</v>
      </c>
      <c r="J33" s="30" t="s">
        <v>36</v>
      </c>
      <c r="K33" s="36">
        <v>7</v>
      </c>
      <c r="L33" s="36">
        <v>12</v>
      </c>
      <c r="M33" s="36">
        <v>8</v>
      </c>
      <c r="N33" s="36">
        <v>7</v>
      </c>
      <c r="O33" s="36">
        <v>5</v>
      </c>
      <c r="P33" s="37">
        <v>7.8</v>
      </c>
      <c r="Q33" s="32">
        <v>8</v>
      </c>
      <c r="S33" s="30" t="s">
        <v>36</v>
      </c>
      <c r="T33" s="36">
        <v>10</v>
      </c>
      <c r="U33" s="36">
        <v>12</v>
      </c>
      <c r="V33" s="36">
        <v>10</v>
      </c>
      <c r="W33" s="36">
        <v>10</v>
      </c>
      <c r="X33" s="36">
        <v>5</v>
      </c>
      <c r="Y33" s="37">
        <v>9.4</v>
      </c>
      <c r="Z33" s="32">
        <v>8</v>
      </c>
      <c r="AB33" s="30" t="s">
        <v>36</v>
      </c>
      <c r="AC33" s="36">
        <v>10</v>
      </c>
      <c r="AD33" s="36">
        <v>11</v>
      </c>
      <c r="AE33" s="36">
        <v>8</v>
      </c>
      <c r="AF33" s="36">
        <v>15</v>
      </c>
      <c r="AG33" s="36">
        <v>15</v>
      </c>
      <c r="AH33" s="37">
        <v>11.8</v>
      </c>
      <c r="AI33" s="32">
        <v>17</v>
      </c>
      <c r="AK33" s="30" t="s">
        <v>36</v>
      </c>
      <c r="AL33" s="36">
        <v>16</v>
      </c>
      <c r="AM33" s="36">
        <v>14</v>
      </c>
      <c r="AN33" s="36">
        <v>11</v>
      </c>
      <c r="AO33" s="36">
        <v>19</v>
      </c>
      <c r="AP33" s="36">
        <v>19</v>
      </c>
      <c r="AQ33" s="37">
        <v>15.8</v>
      </c>
      <c r="AR33" s="32">
        <v>18</v>
      </c>
    </row>
    <row r="34" spans="1:44" x14ac:dyDescent="0.25">
      <c r="A34" s="30" t="s">
        <v>37</v>
      </c>
      <c r="B34" s="36">
        <v>44</v>
      </c>
      <c r="C34" s="36">
        <v>51</v>
      </c>
      <c r="D34" s="36">
        <v>35</v>
      </c>
      <c r="E34" s="36">
        <v>36</v>
      </c>
      <c r="F34" s="36">
        <v>45</v>
      </c>
      <c r="G34" s="37">
        <v>42.2</v>
      </c>
      <c r="H34" s="32">
        <v>64</v>
      </c>
      <c r="J34" s="30" t="s">
        <v>37</v>
      </c>
      <c r="K34" s="36">
        <v>1</v>
      </c>
      <c r="L34" s="36">
        <v>0</v>
      </c>
      <c r="M34" s="36">
        <v>2</v>
      </c>
      <c r="N34" s="36">
        <v>0</v>
      </c>
      <c r="O34" s="36">
        <v>2</v>
      </c>
      <c r="P34" s="37">
        <v>1</v>
      </c>
      <c r="Q34" s="32">
        <v>76</v>
      </c>
      <c r="S34" s="30" t="s">
        <v>37</v>
      </c>
      <c r="T34" s="36">
        <v>1</v>
      </c>
      <c r="U34" s="36">
        <v>0</v>
      </c>
      <c r="V34" s="36">
        <v>2</v>
      </c>
      <c r="W34" s="36">
        <v>0</v>
      </c>
      <c r="X34" s="36">
        <v>2</v>
      </c>
      <c r="Y34" s="37">
        <v>1</v>
      </c>
      <c r="Z34" s="32">
        <v>77</v>
      </c>
      <c r="AB34" s="30" t="s">
        <v>37</v>
      </c>
      <c r="AC34" s="36">
        <v>2</v>
      </c>
      <c r="AD34" s="36">
        <v>3</v>
      </c>
      <c r="AE34" s="36">
        <v>2</v>
      </c>
      <c r="AF34" s="36">
        <v>0</v>
      </c>
      <c r="AG34" s="36">
        <v>3</v>
      </c>
      <c r="AH34" s="37">
        <v>2</v>
      </c>
      <c r="AI34" s="32">
        <v>76</v>
      </c>
      <c r="AK34" s="30" t="s">
        <v>37</v>
      </c>
      <c r="AL34" s="36">
        <v>3</v>
      </c>
      <c r="AM34" s="36">
        <v>3</v>
      </c>
      <c r="AN34" s="36">
        <v>2</v>
      </c>
      <c r="AO34" s="36">
        <v>0</v>
      </c>
      <c r="AP34" s="36">
        <v>4</v>
      </c>
      <c r="AQ34" s="37">
        <v>2.4</v>
      </c>
      <c r="AR34" s="32">
        <v>78</v>
      </c>
    </row>
    <row r="35" spans="1:44" x14ac:dyDescent="0.25">
      <c r="A35" s="30" t="s">
        <v>38</v>
      </c>
      <c r="B35" s="36">
        <v>103</v>
      </c>
      <c r="C35" s="36">
        <v>85</v>
      </c>
      <c r="D35" s="36">
        <v>105</v>
      </c>
      <c r="E35" s="36">
        <v>91</v>
      </c>
      <c r="F35" s="36">
        <v>91</v>
      </c>
      <c r="G35" s="37">
        <v>95</v>
      </c>
      <c r="H35" s="32">
        <v>36</v>
      </c>
      <c r="J35" s="30" t="s">
        <v>38</v>
      </c>
      <c r="K35" s="36">
        <v>6</v>
      </c>
      <c r="L35" s="36">
        <v>4</v>
      </c>
      <c r="M35" s="36">
        <v>6</v>
      </c>
      <c r="N35" s="36">
        <v>6</v>
      </c>
      <c r="O35" s="36">
        <v>3</v>
      </c>
      <c r="P35" s="37">
        <v>5</v>
      </c>
      <c r="Q35" s="32">
        <v>25</v>
      </c>
      <c r="S35" s="30" t="s">
        <v>38</v>
      </c>
      <c r="T35" s="36">
        <v>6</v>
      </c>
      <c r="U35" s="36">
        <v>5</v>
      </c>
      <c r="V35" s="36">
        <v>7</v>
      </c>
      <c r="W35" s="36">
        <v>6</v>
      </c>
      <c r="X35" s="36">
        <v>3</v>
      </c>
      <c r="Y35" s="37">
        <v>5.4</v>
      </c>
      <c r="Z35" s="32">
        <v>27</v>
      </c>
      <c r="AB35" s="30" t="s">
        <v>38</v>
      </c>
      <c r="AC35" s="36">
        <v>9</v>
      </c>
      <c r="AD35" s="36">
        <v>6</v>
      </c>
      <c r="AE35" s="36">
        <v>10</v>
      </c>
      <c r="AF35" s="36">
        <v>8</v>
      </c>
      <c r="AG35" s="36">
        <v>7</v>
      </c>
      <c r="AH35" s="37">
        <v>8</v>
      </c>
      <c r="AI35" s="32">
        <v>27</v>
      </c>
      <c r="AK35" s="30" t="s">
        <v>38</v>
      </c>
      <c r="AL35" s="36">
        <v>11</v>
      </c>
      <c r="AM35" s="36">
        <v>8</v>
      </c>
      <c r="AN35" s="36">
        <v>12</v>
      </c>
      <c r="AO35" s="36">
        <v>8</v>
      </c>
      <c r="AP35" s="36">
        <v>10</v>
      </c>
      <c r="AQ35" s="37">
        <v>9.8000000000000007</v>
      </c>
      <c r="AR35" s="32">
        <v>30</v>
      </c>
    </row>
    <row r="36" spans="1:44" x14ac:dyDescent="0.25">
      <c r="A36" s="30" t="s">
        <v>39</v>
      </c>
      <c r="B36" s="36">
        <v>279</v>
      </c>
      <c r="C36" s="36">
        <v>315</v>
      </c>
      <c r="D36" s="36">
        <v>355</v>
      </c>
      <c r="E36" s="36">
        <v>327</v>
      </c>
      <c r="F36" s="36">
        <v>312</v>
      </c>
      <c r="G36" s="37">
        <v>317.60000000000002</v>
      </c>
      <c r="H36" s="32">
        <v>6</v>
      </c>
      <c r="J36" s="30" t="s">
        <v>39</v>
      </c>
      <c r="K36" s="36">
        <v>13</v>
      </c>
      <c r="L36" s="36">
        <v>9</v>
      </c>
      <c r="M36" s="36">
        <v>9</v>
      </c>
      <c r="N36" s="36">
        <v>12</v>
      </c>
      <c r="O36" s="36">
        <v>9</v>
      </c>
      <c r="P36" s="37">
        <v>10.4</v>
      </c>
      <c r="Q36" s="32">
        <v>5</v>
      </c>
      <c r="S36" s="30" t="s">
        <v>39</v>
      </c>
      <c r="T36" s="36">
        <v>13</v>
      </c>
      <c r="U36" s="36">
        <v>9</v>
      </c>
      <c r="V36" s="36">
        <v>10</v>
      </c>
      <c r="W36" s="36">
        <v>13</v>
      </c>
      <c r="X36" s="36">
        <v>9</v>
      </c>
      <c r="Y36" s="37">
        <v>10.8</v>
      </c>
      <c r="Z36" s="32">
        <v>5</v>
      </c>
      <c r="AB36" s="30" t="s">
        <v>39</v>
      </c>
      <c r="AC36" s="36">
        <v>15</v>
      </c>
      <c r="AD36" s="36">
        <v>15</v>
      </c>
      <c r="AE36" s="36">
        <v>25</v>
      </c>
      <c r="AF36" s="36">
        <v>16</v>
      </c>
      <c r="AG36" s="36">
        <v>21</v>
      </c>
      <c r="AH36" s="37">
        <v>18.399999999999999</v>
      </c>
      <c r="AI36" s="32">
        <v>9</v>
      </c>
      <c r="AK36" s="30" t="s">
        <v>39</v>
      </c>
      <c r="AL36" s="36">
        <v>21</v>
      </c>
      <c r="AM36" s="36">
        <v>21</v>
      </c>
      <c r="AN36" s="36">
        <v>36</v>
      </c>
      <c r="AO36" s="36">
        <v>20</v>
      </c>
      <c r="AP36" s="36">
        <v>25</v>
      </c>
      <c r="AQ36" s="37">
        <v>24.6</v>
      </c>
      <c r="AR36" s="32">
        <v>9</v>
      </c>
    </row>
    <row r="37" spans="1:44" x14ac:dyDescent="0.25">
      <c r="A37" s="30" t="s">
        <v>40</v>
      </c>
      <c r="B37" s="36">
        <v>94</v>
      </c>
      <c r="C37" s="36">
        <v>100</v>
      </c>
      <c r="D37" s="36">
        <v>89</v>
      </c>
      <c r="E37" s="36">
        <v>98</v>
      </c>
      <c r="F37" s="36">
        <v>89</v>
      </c>
      <c r="G37" s="37">
        <v>94</v>
      </c>
      <c r="H37" s="32">
        <v>38</v>
      </c>
      <c r="J37" s="30" t="s">
        <v>40</v>
      </c>
      <c r="K37" s="36">
        <v>3</v>
      </c>
      <c r="L37" s="36">
        <v>4</v>
      </c>
      <c r="M37" s="36">
        <v>4</v>
      </c>
      <c r="N37" s="36">
        <v>3</v>
      </c>
      <c r="O37" s="36">
        <v>4</v>
      </c>
      <c r="P37" s="37">
        <v>3.6</v>
      </c>
      <c r="Q37" s="32">
        <v>37</v>
      </c>
      <c r="S37" s="30" t="s">
        <v>40</v>
      </c>
      <c r="T37" s="36">
        <v>5</v>
      </c>
      <c r="U37" s="36">
        <v>4</v>
      </c>
      <c r="V37" s="36">
        <v>4</v>
      </c>
      <c r="W37" s="36">
        <v>3</v>
      </c>
      <c r="X37" s="36">
        <v>6</v>
      </c>
      <c r="Y37" s="37">
        <v>4.4000000000000004</v>
      </c>
      <c r="Z37" s="32">
        <v>34</v>
      </c>
      <c r="AB37" s="30" t="s">
        <v>40</v>
      </c>
      <c r="AC37" s="36">
        <v>8</v>
      </c>
      <c r="AD37" s="36">
        <v>8</v>
      </c>
      <c r="AE37" s="36">
        <v>6</v>
      </c>
      <c r="AF37" s="36">
        <v>10</v>
      </c>
      <c r="AG37" s="36">
        <v>11</v>
      </c>
      <c r="AH37" s="37">
        <v>8.6</v>
      </c>
      <c r="AI37" s="32">
        <v>24</v>
      </c>
      <c r="AK37" s="30" t="s">
        <v>40</v>
      </c>
      <c r="AL37" s="36">
        <v>12</v>
      </c>
      <c r="AM37" s="36">
        <v>13</v>
      </c>
      <c r="AN37" s="36">
        <v>8</v>
      </c>
      <c r="AO37" s="36">
        <v>12</v>
      </c>
      <c r="AP37" s="36">
        <v>17</v>
      </c>
      <c r="AQ37" s="37">
        <v>12.4</v>
      </c>
      <c r="AR37" s="32">
        <v>23</v>
      </c>
    </row>
    <row r="38" spans="1:44" x14ac:dyDescent="0.25">
      <c r="A38" s="30" t="s">
        <v>41</v>
      </c>
      <c r="B38" s="36">
        <v>464</v>
      </c>
      <c r="C38" s="36">
        <v>539</v>
      </c>
      <c r="D38" s="36">
        <v>480</v>
      </c>
      <c r="E38" s="36">
        <v>471</v>
      </c>
      <c r="F38" s="36">
        <v>467</v>
      </c>
      <c r="G38" s="37">
        <v>484.2</v>
      </c>
      <c r="H38" s="32">
        <v>4</v>
      </c>
      <c r="J38" s="30" t="s">
        <v>41</v>
      </c>
      <c r="K38" s="36">
        <v>6</v>
      </c>
      <c r="L38" s="36">
        <v>4</v>
      </c>
      <c r="M38" s="36">
        <v>5</v>
      </c>
      <c r="N38" s="36">
        <v>10</v>
      </c>
      <c r="O38" s="36">
        <v>9</v>
      </c>
      <c r="P38" s="37">
        <v>6.8</v>
      </c>
      <c r="Q38" s="32">
        <v>10</v>
      </c>
      <c r="S38" s="30" t="s">
        <v>41</v>
      </c>
      <c r="T38" s="36">
        <v>6</v>
      </c>
      <c r="U38" s="36">
        <v>4</v>
      </c>
      <c r="V38" s="36">
        <v>5</v>
      </c>
      <c r="W38" s="36">
        <v>14</v>
      </c>
      <c r="X38" s="36">
        <v>9</v>
      </c>
      <c r="Y38" s="37">
        <v>7.6</v>
      </c>
      <c r="Z38" s="32">
        <v>11</v>
      </c>
      <c r="AB38" s="30" t="s">
        <v>41</v>
      </c>
      <c r="AC38" s="36">
        <v>19</v>
      </c>
      <c r="AD38" s="36">
        <v>26</v>
      </c>
      <c r="AE38" s="36">
        <v>26</v>
      </c>
      <c r="AF38" s="36">
        <v>21</v>
      </c>
      <c r="AG38" s="36">
        <v>23</v>
      </c>
      <c r="AH38" s="37">
        <v>23</v>
      </c>
      <c r="AI38" s="32">
        <v>6</v>
      </c>
      <c r="AK38" s="30" t="s">
        <v>41</v>
      </c>
      <c r="AL38" s="36">
        <v>21</v>
      </c>
      <c r="AM38" s="36">
        <v>33</v>
      </c>
      <c r="AN38" s="36">
        <v>36</v>
      </c>
      <c r="AO38" s="36">
        <v>23</v>
      </c>
      <c r="AP38" s="36">
        <v>27</v>
      </c>
      <c r="AQ38" s="37">
        <v>28</v>
      </c>
      <c r="AR38" s="32">
        <v>7</v>
      </c>
    </row>
    <row r="39" spans="1:44" x14ac:dyDescent="0.25">
      <c r="A39" s="30" t="s">
        <v>42</v>
      </c>
      <c r="B39" s="36">
        <v>102</v>
      </c>
      <c r="C39" s="36">
        <v>104</v>
      </c>
      <c r="D39" s="36">
        <v>96</v>
      </c>
      <c r="E39" s="36">
        <v>93</v>
      </c>
      <c r="F39" s="36">
        <v>94</v>
      </c>
      <c r="G39" s="37">
        <v>97.8</v>
      </c>
      <c r="H39" s="32">
        <v>35</v>
      </c>
      <c r="J39" s="30" t="s">
        <v>42</v>
      </c>
      <c r="K39" s="36">
        <v>4</v>
      </c>
      <c r="L39" s="36">
        <v>4</v>
      </c>
      <c r="M39" s="36">
        <v>5</v>
      </c>
      <c r="N39" s="36">
        <v>5</v>
      </c>
      <c r="O39" s="36">
        <v>6</v>
      </c>
      <c r="P39" s="37">
        <v>4.8</v>
      </c>
      <c r="Q39" s="32">
        <v>27</v>
      </c>
      <c r="S39" s="30" t="s">
        <v>42</v>
      </c>
      <c r="T39" s="36">
        <v>4</v>
      </c>
      <c r="U39" s="36">
        <v>4</v>
      </c>
      <c r="V39" s="36">
        <v>6</v>
      </c>
      <c r="W39" s="36">
        <v>6</v>
      </c>
      <c r="X39" s="36">
        <v>9</v>
      </c>
      <c r="Y39" s="37">
        <v>5.8</v>
      </c>
      <c r="Z39" s="32">
        <v>25</v>
      </c>
      <c r="AB39" s="30" t="s">
        <v>42</v>
      </c>
      <c r="AC39" s="36">
        <v>9</v>
      </c>
      <c r="AD39" s="36">
        <v>4</v>
      </c>
      <c r="AE39" s="36">
        <v>7</v>
      </c>
      <c r="AF39" s="36">
        <v>9</v>
      </c>
      <c r="AG39" s="36">
        <v>8</v>
      </c>
      <c r="AH39" s="37">
        <v>7.4</v>
      </c>
      <c r="AI39" s="32">
        <v>31</v>
      </c>
      <c r="AK39" s="30" t="s">
        <v>42</v>
      </c>
      <c r="AL39" s="36">
        <v>17</v>
      </c>
      <c r="AM39" s="36">
        <v>4</v>
      </c>
      <c r="AN39" s="36">
        <v>15</v>
      </c>
      <c r="AO39" s="36">
        <v>14</v>
      </c>
      <c r="AP39" s="36">
        <v>11</v>
      </c>
      <c r="AQ39" s="37">
        <v>12.2</v>
      </c>
      <c r="AR39" s="32">
        <v>24</v>
      </c>
    </row>
    <row r="40" spans="1:44" x14ac:dyDescent="0.25">
      <c r="A40" s="30" t="s">
        <v>43</v>
      </c>
      <c r="B40" s="36">
        <v>268</v>
      </c>
      <c r="C40" s="36">
        <v>245</v>
      </c>
      <c r="D40" s="36">
        <v>284</v>
      </c>
      <c r="E40" s="36">
        <v>273</v>
      </c>
      <c r="F40" s="36">
        <v>262</v>
      </c>
      <c r="G40" s="37">
        <v>266.39999999999998</v>
      </c>
      <c r="H40" s="32">
        <v>11</v>
      </c>
      <c r="J40" s="30" t="s">
        <v>43</v>
      </c>
      <c r="K40" s="36">
        <v>5</v>
      </c>
      <c r="L40" s="36">
        <v>1</v>
      </c>
      <c r="M40" s="36">
        <v>5</v>
      </c>
      <c r="N40" s="36">
        <v>6</v>
      </c>
      <c r="O40" s="36">
        <v>7</v>
      </c>
      <c r="P40" s="37">
        <v>4.8</v>
      </c>
      <c r="Q40" s="32">
        <v>27</v>
      </c>
      <c r="S40" s="30" t="s">
        <v>43</v>
      </c>
      <c r="T40" s="36">
        <v>6</v>
      </c>
      <c r="U40" s="36">
        <v>1</v>
      </c>
      <c r="V40" s="36">
        <v>5</v>
      </c>
      <c r="W40" s="36">
        <v>6</v>
      </c>
      <c r="X40" s="36">
        <v>7</v>
      </c>
      <c r="Y40" s="37">
        <v>5</v>
      </c>
      <c r="Z40" s="32">
        <v>30</v>
      </c>
      <c r="AB40" s="30" t="s">
        <v>43</v>
      </c>
      <c r="AC40" s="36">
        <v>12</v>
      </c>
      <c r="AD40" s="36">
        <v>11</v>
      </c>
      <c r="AE40" s="36">
        <v>20</v>
      </c>
      <c r="AF40" s="36">
        <v>19</v>
      </c>
      <c r="AG40" s="36">
        <v>17</v>
      </c>
      <c r="AH40" s="37">
        <v>15.8</v>
      </c>
      <c r="AI40" s="32">
        <v>10</v>
      </c>
      <c r="AK40" s="30" t="s">
        <v>43</v>
      </c>
      <c r="AL40" s="36">
        <v>13</v>
      </c>
      <c r="AM40" s="36">
        <v>12</v>
      </c>
      <c r="AN40" s="36">
        <v>26</v>
      </c>
      <c r="AO40" s="36">
        <v>25</v>
      </c>
      <c r="AP40" s="36">
        <v>22</v>
      </c>
      <c r="AQ40" s="37">
        <v>19.600000000000001</v>
      </c>
      <c r="AR40" s="32">
        <v>10</v>
      </c>
    </row>
    <row r="41" spans="1:44" x14ac:dyDescent="0.25">
      <c r="A41" s="30" t="s">
        <v>44</v>
      </c>
      <c r="B41" s="36">
        <v>8</v>
      </c>
      <c r="C41" s="36">
        <v>21</v>
      </c>
      <c r="D41" s="36">
        <v>17</v>
      </c>
      <c r="E41" s="36">
        <v>10</v>
      </c>
      <c r="F41" s="36">
        <v>12</v>
      </c>
      <c r="G41" s="37">
        <v>13.6</v>
      </c>
      <c r="H41" s="32">
        <v>91</v>
      </c>
      <c r="J41" s="30" t="s">
        <v>44</v>
      </c>
      <c r="K41" s="36">
        <v>2</v>
      </c>
      <c r="L41" s="36">
        <v>1</v>
      </c>
      <c r="M41" s="36">
        <v>3</v>
      </c>
      <c r="N41" s="36">
        <v>0</v>
      </c>
      <c r="O41" s="36">
        <v>2</v>
      </c>
      <c r="P41" s="37">
        <v>1.6</v>
      </c>
      <c r="Q41" s="32">
        <v>66</v>
      </c>
      <c r="S41" s="30" t="s">
        <v>44</v>
      </c>
      <c r="T41" s="36">
        <v>2</v>
      </c>
      <c r="U41" s="36">
        <v>1</v>
      </c>
      <c r="V41" s="36">
        <v>3</v>
      </c>
      <c r="W41" s="36">
        <v>0</v>
      </c>
      <c r="X41" s="36">
        <v>2</v>
      </c>
      <c r="Y41" s="37">
        <v>1.6</v>
      </c>
      <c r="Z41" s="32">
        <v>67</v>
      </c>
      <c r="AB41" s="30" t="s">
        <v>44</v>
      </c>
      <c r="AC41" s="36">
        <v>0</v>
      </c>
      <c r="AD41" s="36">
        <v>1</v>
      </c>
      <c r="AE41" s="36">
        <v>2</v>
      </c>
      <c r="AF41" s="36">
        <v>2</v>
      </c>
      <c r="AG41" s="36">
        <v>0</v>
      </c>
      <c r="AH41" s="37">
        <v>1</v>
      </c>
      <c r="AI41" s="32">
        <v>87</v>
      </c>
      <c r="AK41" s="30" t="s">
        <v>44</v>
      </c>
      <c r="AL41" s="36">
        <v>0</v>
      </c>
      <c r="AM41" s="36">
        <v>2</v>
      </c>
      <c r="AN41" s="36">
        <v>2</v>
      </c>
      <c r="AO41" s="36">
        <v>2</v>
      </c>
      <c r="AP41" s="36">
        <v>0</v>
      </c>
      <c r="AQ41" s="37">
        <v>1.2</v>
      </c>
      <c r="AR41" s="32">
        <v>91</v>
      </c>
    </row>
    <row r="42" spans="1:44" x14ac:dyDescent="0.25">
      <c r="A42" s="30" t="s">
        <v>45</v>
      </c>
      <c r="B42" s="36">
        <v>7</v>
      </c>
      <c r="C42" s="36">
        <v>5</v>
      </c>
      <c r="D42" s="36">
        <v>11</v>
      </c>
      <c r="E42" s="36">
        <v>8</v>
      </c>
      <c r="F42" s="36">
        <v>4</v>
      </c>
      <c r="G42" s="37">
        <v>7</v>
      </c>
      <c r="H42" s="32">
        <v>97</v>
      </c>
      <c r="J42" s="30" t="s">
        <v>45</v>
      </c>
      <c r="K42" s="36">
        <v>0</v>
      </c>
      <c r="L42" s="36">
        <v>1</v>
      </c>
      <c r="M42" s="36">
        <v>0</v>
      </c>
      <c r="N42" s="36">
        <v>1</v>
      </c>
      <c r="O42" s="36">
        <v>0</v>
      </c>
      <c r="P42" s="37">
        <v>0.4</v>
      </c>
      <c r="Q42" s="32">
        <v>86</v>
      </c>
      <c r="S42" s="30" t="s">
        <v>45</v>
      </c>
      <c r="T42" s="36">
        <v>0</v>
      </c>
      <c r="U42" s="36">
        <v>1</v>
      </c>
      <c r="V42" s="36">
        <v>0</v>
      </c>
      <c r="W42" s="36">
        <v>1</v>
      </c>
      <c r="X42" s="36">
        <v>0</v>
      </c>
      <c r="Y42" s="37">
        <v>0.4</v>
      </c>
      <c r="Z42" s="32">
        <v>88</v>
      </c>
      <c r="AB42" s="30" t="s">
        <v>45</v>
      </c>
      <c r="AC42" s="36">
        <v>1</v>
      </c>
      <c r="AD42" s="36">
        <v>0</v>
      </c>
      <c r="AE42" s="36">
        <v>1</v>
      </c>
      <c r="AF42" s="36">
        <v>0</v>
      </c>
      <c r="AG42" s="36">
        <v>0</v>
      </c>
      <c r="AH42" s="37">
        <v>0.4</v>
      </c>
      <c r="AI42" s="32">
        <v>95</v>
      </c>
      <c r="AK42" s="30" t="s">
        <v>45</v>
      </c>
      <c r="AL42" s="36">
        <v>2</v>
      </c>
      <c r="AM42" s="36">
        <v>0</v>
      </c>
      <c r="AN42" s="36">
        <v>1</v>
      </c>
      <c r="AO42" s="36">
        <v>0</v>
      </c>
      <c r="AP42" s="36">
        <v>0</v>
      </c>
      <c r="AQ42" s="37">
        <v>0.6</v>
      </c>
      <c r="AR42" s="32">
        <v>96</v>
      </c>
    </row>
    <row r="43" spans="1:44" x14ac:dyDescent="0.25">
      <c r="A43" s="30" t="s">
        <v>46</v>
      </c>
      <c r="B43" s="36">
        <v>103</v>
      </c>
      <c r="C43" s="36">
        <v>90</v>
      </c>
      <c r="D43" s="36">
        <v>75</v>
      </c>
      <c r="E43" s="36">
        <v>82</v>
      </c>
      <c r="F43" s="36">
        <v>75</v>
      </c>
      <c r="G43" s="37">
        <v>85</v>
      </c>
      <c r="H43" s="32">
        <v>41</v>
      </c>
      <c r="J43" s="30" t="s">
        <v>46</v>
      </c>
      <c r="K43" s="36">
        <v>9</v>
      </c>
      <c r="L43" s="36">
        <v>6</v>
      </c>
      <c r="M43" s="36">
        <v>6</v>
      </c>
      <c r="N43" s="36">
        <v>1</v>
      </c>
      <c r="O43" s="36">
        <v>2</v>
      </c>
      <c r="P43" s="37">
        <v>4.8</v>
      </c>
      <c r="Q43" s="32">
        <v>27</v>
      </c>
      <c r="S43" s="30" t="s">
        <v>46</v>
      </c>
      <c r="T43" s="36">
        <v>10</v>
      </c>
      <c r="U43" s="36">
        <v>6</v>
      </c>
      <c r="V43" s="36">
        <v>6</v>
      </c>
      <c r="W43" s="36">
        <v>1</v>
      </c>
      <c r="X43" s="36">
        <v>2</v>
      </c>
      <c r="Y43" s="37">
        <v>5</v>
      </c>
      <c r="Z43" s="32">
        <v>30</v>
      </c>
      <c r="AB43" s="30" t="s">
        <v>46</v>
      </c>
      <c r="AC43" s="36">
        <v>10</v>
      </c>
      <c r="AD43" s="36">
        <v>5</v>
      </c>
      <c r="AE43" s="36">
        <v>2</v>
      </c>
      <c r="AF43" s="36">
        <v>9</v>
      </c>
      <c r="AG43" s="36">
        <v>4</v>
      </c>
      <c r="AH43" s="37">
        <v>6</v>
      </c>
      <c r="AI43" s="32">
        <v>37</v>
      </c>
      <c r="AK43" s="30" t="s">
        <v>46</v>
      </c>
      <c r="AL43" s="36">
        <v>16</v>
      </c>
      <c r="AM43" s="36">
        <v>7</v>
      </c>
      <c r="AN43" s="36">
        <v>2</v>
      </c>
      <c r="AO43" s="36">
        <v>11</v>
      </c>
      <c r="AP43" s="36">
        <v>5</v>
      </c>
      <c r="AQ43" s="37">
        <v>8.1999999999999993</v>
      </c>
      <c r="AR43" s="32">
        <v>37</v>
      </c>
    </row>
    <row r="44" spans="1:44" x14ac:dyDescent="0.25">
      <c r="A44" s="30" t="s">
        <v>47</v>
      </c>
      <c r="B44" s="36">
        <v>23</v>
      </c>
      <c r="C44" s="36">
        <v>35</v>
      </c>
      <c r="D44" s="36">
        <v>43</v>
      </c>
      <c r="E44" s="36">
        <v>30</v>
      </c>
      <c r="F44" s="36">
        <v>36</v>
      </c>
      <c r="G44" s="37">
        <v>33.4</v>
      </c>
      <c r="H44" s="32">
        <v>74</v>
      </c>
      <c r="J44" s="30" t="s">
        <v>47</v>
      </c>
      <c r="K44" s="36">
        <v>2</v>
      </c>
      <c r="L44" s="36">
        <v>3</v>
      </c>
      <c r="M44" s="36">
        <v>0</v>
      </c>
      <c r="N44" s="36">
        <v>0</v>
      </c>
      <c r="O44" s="36">
        <v>2</v>
      </c>
      <c r="P44" s="37">
        <v>1.4</v>
      </c>
      <c r="Q44" s="32">
        <v>70</v>
      </c>
      <c r="S44" s="30" t="s">
        <v>47</v>
      </c>
      <c r="T44" s="36">
        <v>2</v>
      </c>
      <c r="U44" s="36">
        <v>3</v>
      </c>
      <c r="V44" s="36">
        <v>0</v>
      </c>
      <c r="W44" s="36">
        <v>0</v>
      </c>
      <c r="X44" s="36">
        <v>2</v>
      </c>
      <c r="Y44" s="37">
        <v>1.4</v>
      </c>
      <c r="Z44" s="32">
        <v>70</v>
      </c>
      <c r="AB44" s="30" t="s">
        <v>47</v>
      </c>
      <c r="AC44" s="36">
        <v>1</v>
      </c>
      <c r="AD44" s="36">
        <v>1</v>
      </c>
      <c r="AE44" s="36">
        <v>5</v>
      </c>
      <c r="AF44" s="36">
        <v>2</v>
      </c>
      <c r="AG44" s="36">
        <v>3</v>
      </c>
      <c r="AH44" s="37">
        <v>2.4</v>
      </c>
      <c r="AI44" s="32">
        <v>72</v>
      </c>
      <c r="AK44" s="30" t="s">
        <v>47</v>
      </c>
      <c r="AL44" s="36">
        <v>2</v>
      </c>
      <c r="AM44" s="36">
        <v>1</v>
      </c>
      <c r="AN44" s="36">
        <v>7</v>
      </c>
      <c r="AO44" s="36">
        <v>4</v>
      </c>
      <c r="AP44" s="36">
        <v>6</v>
      </c>
      <c r="AQ44" s="37">
        <v>4</v>
      </c>
      <c r="AR44" s="32">
        <v>65</v>
      </c>
    </row>
    <row r="45" spans="1:44" x14ac:dyDescent="0.25">
      <c r="A45" s="30" t="s">
        <v>48</v>
      </c>
      <c r="B45" s="36">
        <v>629</v>
      </c>
      <c r="C45" s="36">
        <v>734</v>
      </c>
      <c r="D45" s="36">
        <v>553</v>
      </c>
      <c r="E45" s="36">
        <v>636</v>
      </c>
      <c r="F45" s="36">
        <v>578</v>
      </c>
      <c r="G45" s="37">
        <v>626</v>
      </c>
      <c r="H45" s="32">
        <v>3</v>
      </c>
      <c r="J45" s="30" t="s">
        <v>48</v>
      </c>
      <c r="K45" s="36">
        <v>24</v>
      </c>
      <c r="L45" s="36">
        <v>28</v>
      </c>
      <c r="M45" s="36">
        <v>14</v>
      </c>
      <c r="N45" s="36">
        <v>15</v>
      </c>
      <c r="O45" s="36">
        <v>12</v>
      </c>
      <c r="P45" s="37">
        <v>18.600000000000001</v>
      </c>
      <c r="Q45" s="32">
        <v>3</v>
      </c>
      <c r="S45" s="30" t="s">
        <v>48</v>
      </c>
      <c r="T45" s="36">
        <v>26</v>
      </c>
      <c r="U45" s="36">
        <v>29</v>
      </c>
      <c r="V45" s="36">
        <v>16</v>
      </c>
      <c r="W45" s="36">
        <v>15</v>
      </c>
      <c r="X45" s="36">
        <v>13</v>
      </c>
      <c r="Y45" s="37">
        <v>19.8</v>
      </c>
      <c r="Z45" s="32">
        <v>3</v>
      </c>
      <c r="AB45" s="30" t="s">
        <v>48</v>
      </c>
      <c r="AC45" s="36">
        <v>27</v>
      </c>
      <c r="AD45" s="36">
        <v>29</v>
      </c>
      <c r="AE45" s="36">
        <v>22</v>
      </c>
      <c r="AF45" s="36">
        <v>23</v>
      </c>
      <c r="AG45" s="36">
        <v>18</v>
      </c>
      <c r="AH45" s="37">
        <v>23.8</v>
      </c>
      <c r="AI45" s="32">
        <v>5</v>
      </c>
      <c r="AK45" s="30" t="s">
        <v>48</v>
      </c>
      <c r="AL45" s="36">
        <v>42</v>
      </c>
      <c r="AM45" s="36">
        <v>53</v>
      </c>
      <c r="AN45" s="36">
        <v>29</v>
      </c>
      <c r="AO45" s="36">
        <v>32</v>
      </c>
      <c r="AP45" s="36">
        <v>21</v>
      </c>
      <c r="AQ45" s="37">
        <v>35.4</v>
      </c>
      <c r="AR45" s="32">
        <v>3</v>
      </c>
    </row>
    <row r="46" spans="1:44" x14ac:dyDescent="0.25">
      <c r="A46" s="30" t="s">
        <v>49</v>
      </c>
      <c r="B46" s="36">
        <v>93</v>
      </c>
      <c r="C46" s="36">
        <v>92</v>
      </c>
      <c r="D46" s="36">
        <v>92</v>
      </c>
      <c r="E46" s="36">
        <v>85</v>
      </c>
      <c r="F46" s="36">
        <v>67</v>
      </c>
      <c r="G46" s="37">
        <v>85.8</v>
      </c>
      <c r="H46" s="32">
        <v>40</v>
      </c>
      <c r="J46" s="30" t="s">
        <v>49</v>
      </c>
      <c r="K46" s="36">
        <v>10</v>
      </c>
      <c r="L46" s="36">
        <v>5</v>
      </c>
      <c r="M46" s="36">
        <v>3</v>
      </c>
      <c r="N46" s="36">
        <v>5</v>
      </c>
      <c r="O46" s="36">
        <v>2</v>
      </c>
      <c r="P46" s="37">
        <v>5</v>
      </c>
      <c r="Q46" s="32">
        <v>25</v>
      </c>
      <c r="S46" s="30" t="s">
        <v>49</v>
      </c>
      <c r="T46" s="36">
        <v>14</v>
      </c>
      <c r="U46" s="36">
        <v>5</v>
      </c>
      <c r="V46" s="36">
        <v>3</v>
      </c>
      <c r="W46" s="36">
        <v>6</v>
      </c>
      <c r="X46" s="36">
        <v>2</v>
      </c>
      <c r="Y46" s="37">
        <v>6</v>
      </c>
      <c r="Z46" s="32">
        <v>24</v>
      </c>
      <c r="AB46" s="30" t="s">
        <v>49</v>
      </c>
      <c r="AC46" s="36">
        <v>6</v>
      </c>
      <c r="AD46" s="36">
        <v>9</v>
      </c>
      <c r="AE46" s="36">
        <v>7</v>
      </c>
      <c r="AF46" s="36">
        <v>4</v>
      </c>
      <c r="AG46" s="36">
        <v>4</v>
      </c>
      <c r="AH46" s="37">
        <v>6</v>
      </c>
      <c r="AI46" s="32">
        <v>37</v>
      </c>
      <c r="AK46" s="30" t="s">
        <v>49</v>
      </c>
      <c r="AL46" s="36">
        <v>12</v>
      </c>
      <c r="AM46" s="36">
        <v>12</v>
      </c>
      <c r="AN46" s="36">
        <v>7</v>
      </c>
      <c r="AO46" s="36">
        <v>5</v>
      </c>
      <c r="AP46" s="36">
        <v>5</v>
      </c>
      <c r="AQ46" s="37">
        <v>8.1999999999999993</v>
      </c>
      <c r="AR46" s="32">
        <v>37</v>
      </c>
    </row>
    <row r="47" spans="1:44" x14ac:dyDescent="0.25">
      <c r="A47" s="30" t="s">
        <v>50</v>
      </c>
      <c r="B47" s="36">
        <v>140</v>
      </c>
      <c r="C47" s="36">
        <v>140</v>
      </c>
      <c r="D47" s="36">
        <v>134</v>
      </c>
      <c r="E47" s="36">
        <v>170</v>
      </c>
      <c r="F47" s="36">
        <v>182</v>
      </c>
      <c r="G47" s="37">
        <v>153.19999999999999</v>
      </c>
      <c r="H47" s="32">
        <v>26</v>
      </c>
      <c r="J47" s="30" t="s">
        <v>50</v>
      </c>
      <c r="K47" s="36">
        <v>4</v>
      </c>
      <c r="L47" s="36">
        <v>10</v>
      </c>
      <c r="M47" s="36">
        <v>4</v>
      </c>
      <c r="N47" s="36">
        <v>8</v>
      </c>
      <c r="O47" s="36">
        <v>7</v>
      </c>
      <c r="P47" s="37">
        <v>6.6</v>
      </c>
      <c r="Q47" s="32">
        <v>12</v>
      </c>
      <c r="S47" s="30" t="s">
        <v>50</v>
      </c>
      <c r="T47" s="36">
        <v>5</v>
      </c>
      <c r="U47" s="36">
        <v>10</v>
      </c>
      <c r="V47" s="36">
        <v>4</v>
      </c>
      <c r="W47" s="36">
        <v>10</v>
      </c>
      <c r="X47" s="36">
        <v>7</v>
      </c>
      <c r="Y47" s="37">
        <v>7.2</v>
      </c>
      <c r="Z47" s="32">
        <v>12</v>
      </c>
      <c r="AB47" s="30" t="s">
        <v>50</v>
      </c>
      <c r="AC47" s="36">
        <v>6</v>
      </c>
      <c r="AD47" s="36">
        <v>7</v>
      </c>
      <c r="AE47" s="36">
        <v>4</v>
      </c>
      <c r="AF47" s="36">
        <v>10</v>
      </c>
      <c r="AG47" s="36">
        <v>11</v>
      </c>
      <c r="AH47" s="37">
        <v>7.6</v>
      </c>
      <c r="AI47" s="32">
        <v>29</v>
      </c>
      <c r="AK47" s="30" t="s">
        <v>50</v>
      </c>
      <c r="AL47" s="36">
        <v>8</v>
      </c>
      <c r="AM47" s="36">
        <v>9</v>
      </c>
      <c r="AN47" s="36">
        <v>7</v>
      </c>
      <c r="AO47" s="36">
        <v>13</v>
      </c>
      <c r="AP47" s="36">
        <v>15</v>
      </c>
      <c r="AQ47" s="37">
        <v>10.4</v>
      </c>
      <c r="AR47" s="32">
        <v>27</v>
      </c>
    </row>
    <row r="48" spans="1:44" x14ac:dyDescent="0.25">
      <c r="A48" s="30" t="s">
        <v>51</v>
      </c>
      <c r="B48" s="36">
        <v>58</v>
      </c>
      <c r="C48" s="36">
        <v>63</v>
      </c>
      <c r="D48" s="36">
        <v>73</v>
      </c>
      <c r="E48" s="36">
        <v>89</v>
      </c>
      <c r="F48" s="36">
        <v>51</v>
      </c>
      <c r="G48" s="37">
        <v>66.8</v>
      </c>
      <c r="H48" s="32">
        <v>51</v>
      </c>
      <c r="J48" s="30" t="s">
        <v>51</v>
      </c>
      <c r="K48" s="36">
        <v>2</v>
      </c>
      <c r="L48" s="36">
        <v>2</v>
      </c>
      <c r="M48" s="36">
        <v>2</v>
      </c>
      <c r="N48" s="36">
        <v>2</v>
      </c>
      <c r="O48" s="36">
        <v>0</v>
      </c>
      <c r="P48" s="37">
        <v>1.6</v>
      </c>
      <c r="Q48" s="32">
        <v>66</v>
      </c>
      <c r="S48" s="30" t="s">
        <v>51</v>
      </c>
      <c r="T48" s="36">
        <v>2</v>
      </c>
      <c r="U48" s="36">
        <v>2</v>
      </c>
      <c r="V48" s="36">
        <v>2</v>
      </c>
      <c r="W48" s="36">
        <v>2</v>
      </c>
      <c r="X48" s="36">
        <v>0</v>
      </c>
      <c r="Y48" s="37">
        <v>1.6</v>
      </c>
      <c r="Z48" s="32">
        <v>67</v>
      </c>
      <c r="AB48" s="30" t="s">
        <v>51</v>
      </c>
      <c r="AC48" s="36">
        <v>3</v>
      </c>
      <c r="AD48" s="36">
        <v>4</v>
      </c>
      <c r="AE48" s="36">
        <v>3</v>
      </c>
      <c r="AF48" s="36">
        <v>5</v>
      </c>
      <c r="AG48" s="36">
        <v>3</v>
      </c>
      <c r="AH48" s="37">
        <v>3.6</v>
      </c>
      <c r="AI48" s="32">
        <v>61</v>
      </c>
      <c r="AK48" s="30" t="s">
        <v>51</v>
      </c>
      <c r="AL48" s="36">
        <v>3</v>
      </c>
      <c r="AM48" s="36">
        <v>4</v>
      </c>
      <c r="AN48" s="36">
        <v>5</v>
      </c>
      <c r="AO48" s="36">
        <v>6</v>
      </c>
      <c r="AP48" s="36">
        <v>4</v>
      </c>
      <c r="AQ48" s="37">
        <v>4.4000000000000004</v>
      </c>
      <c r="AR48" s="32">
        <v>61</v>
      </c>
    </row>
    <row r="49" spans="1:44" x14ac:dyDescent="0.25">
      <c r="A49" s="30" t="s">
        <v>52</v>
      </c>
      <c r="B49" s="36">
        <v>133</v>
      </c>
      <c r="C49" s="36">
        <v>125</v>
      </c>
      <c r="D49" s="36">
        <v>139</v>
      </c>
      <c r="E49" s="36">
        <v>157</v>
      </c>
      <c r="F49" s="36">
        <v>169</v>
      </c>
      <c r="G49" s="37">
        <v>144.6</v>
      </c>
      <c r="H49" s="32">
        <v>27</v>
      </c>
      <c r="J49" s="30" t="s">
        <v>52</v>
      </c>
      <c r="K49" s="36">
        <v>4</v>
      </c>
      <c r="L49" s="36">
        <v>5</v>
      </c>
      <c r="M49" s="36">
        <v>1</v>
      </c>
      <c r="N49" s="36">
        <v>4</v>
      </c>
      <c r="O49" s="36">
        <v>1</v>
      </c>
      <c r="P49" s="37">
        <v>3</v>
      </c>
      <c r="Q49" s="32">
        <v>42</v>
      </c>
      <c r="S49" s="30" t="s">
        <v>52</v>
      </c>
      <c r="T49" s="36">
        <v>4</v>
      </c>
      <c r="U49" s="36">
        <v>5</v>
      </c>
      <c r="V49" s="36">
        <v>1</v>
      </c>
      <c r="W49" s="36">
        <v>4</v>
      </c>
      <c r="X49" s="36">
        <v>1</v>
      </c>
      <c r="Y49" s="37">
        <v>3</v>
      </c>
      <c r="Z49" s="32">
        <v>44</v>
      </c>
      <c r="AB49" s="30" t="s">
        <v>52</v>
      </c>
      <c r="AC49" s="36">
        <v>6</v>
      </c>
      <c r="AD49" s="36">
        <v>2</v>
      </c>
      <c r="AE49" s="36">
        <v>3</v>
      </c>
      <c r="AF49" s="36">
        <v>2</v>
      </c>
      <c r="AG49" s="36">
        <v>4</v>
      </c>
      <c r="AH49" s="37">
        <v>3.4</v>
      </c>
      <c r="AI49" s="32">
        <v>62</v>
      </c>
      <c r="AK49" s="30" t="s">
        <v>52</v>
      </c>
      <c r="AL49" s="36">
        <v>8</v>
      </c>
      <c r="AM49" s="36">
        <v>2</v>
      </c>
      <c r="AN49" s="36">
        <v>4</v>
      </c>
      <c r="AO49" s="36">
        <v>3</v>
      </c>
      <c r="AP49" s="36">
        <v>5</v>
      </c>
      <c r="AQ49" s="37">
        <v>4.4000000000000004</v>
      </c>
      <c r="AR49" s="32">
        <v>61</v>
      </c>
    </row>
    <row r="50" spans="1:44" x14ac:dyDescent="0.25">
      <c r="A50" s="30" t="s">
        <v>53</v>
      </c>
      <c r="B50" s="36">
        <v>32</v>
      </c>
      <c r="C50" s="36">
        <v>22</v>
      </c>
      <c r="D50" s="36">
        <v>33</v>
      </c>
      <c r="E50" s="36">
        <v>28</v>
      </c>
      <c r="F50" s="36">
        <v>26</v>
      </c>
      <c r="G50" s="37">
        <v>28.2</v>
      </c>
      <c r="H50" s="32">
        <v>79</v>
      </c>
      <c r="J50" s="30" t="s">
        <v>53</v>
      </c>
      <c r="K50" s="36">
        <v>1</v>
      </c>
      <c r="L50" s="36">
        <v>2</v>
      </c>
      <c r="M50" s="36">
        <v>2</v>
      </c>
      <c r="N50" s="36">
        <v>2</v>
      </c>
      <c r="O50" s="36">
        <v>4</v>
      </c>
      <c r="P50" s="37">
        <v>2.2000000000000002</v>
      </c>
      <c r="Q50" s="32">
        <v>54</v>
      </c>
      <c r="S50" s="30" t="s">
        <v>53</v>
      </c>
      <c r="T50" s="36">
        <v>1</v>
      </c>
      <c r="U50" s="36">
        <v>4</v>
      </c>
      <c r="V50" s="36">
        <v>2</v>
      </c>
      <c r="W50" s="36">
        <v>2</v>
      </c>
      <c r="X50" s="36">
        <v>4</v>
      </c>
      <c r="Y50" s="37">
        <v>2.6</v>
      </c>
      <c r="Z50" s="32">
        <v>51</v>
      </c>
      <c r="AB50" s="30" t="s">
        <v>53</v>
      </c>
      <c r="AC50" s="36">
        <v>0</v>
      </c>
      <c r="AD50" s="36">
        <v>0</v>
      </c>
      <c r="AE50" s="36">
        <v>1</v>
      </c>
      <c r="AF50" s="36">
        <v>2</v>
      </c>
      <c r="AG50" s="36">
        <v>0</v>
      </c>
      <c r="AH50" s="37">
        <v>0.6</v>
      </c>
      <c r="AI50" s="32">
        <v>93</v>
      </c>
      <c r="AK50" s="30" t="s">
        <v>53</v>
      </c>
      <c r="AL50" s="36">
        <v>0</v>
      </c>
      <c r="AM50" s="36">
        <v>3</v>
      </c>
      <c r="AN50" s="36">
        <v>1</v>
      </c>
      <c r="AO50" s="36">
        <v>3</v>
      </c>
      <c r="AP50" s="36">
        <v>0</v>
      </c>
      <c r="AQ50" s="37">
        <v>1.4</v>
      </c>
      <c r="AR50" s="32">
        <v>88</v>
      </c>
    </row>
    <row r="51" spans="1:44" x14ac:dyDescent="0.25">
      <c r="A51" s="30" t="s">
        <v>54</v>
      </c>
      <c r="B51" s="36">
        <v>78</v>
      </c>
      <c r="C51" s="36">
        <v>57</v>
      </c>
      <c r="D51" s="36">
        <v>54</v>
      </c>
      <c r="E51" s="36">
        <v>67</v>
      </c>
      <c r="F51" s="36">
        <v>68</v>
      </c>
      <c r="G51" s="37">
        <v>64.8</v>
      </c>
      <c r="H51" s="32">
        <v>54</v>
      </c>
      <c r="J51" s="30" t="s">
        <v>54</v>
      </c>
      <c r="K51" s="36">
        <v>3</v>
      </c>
      <c r="L51" s="36">
        <v>4</v>
      </c>
      <c r="M51" s="36">
        <v>2</v>
      </c>
      <c r="N51" s="36">
        <v>1</v>
      </c>
      <c r="O51" s="36">
        <v>4</v>
      </c>
      <c r="P51" s="37">
        <v>2.8</v>
      </c>
      <c r="Q51" s="32">
        <v>46</v>
      </c>
      <c r="S51" s="30" t="s">
        <v>54</v>
      </c>
      <c r="T51" s="36">
        <v>3</v>
      </c>
      <c r="U51" s="36">
        <v>4</v>
      </c>
      <c r="V51" s="36">
        <v>2</v>
      </c>
      <c r="W51" s="36">
        <v>1</v>
      </c>
      <c r="X51" s="36">
        <v>4</v>
      </c>
      <c r="Y51" s="37">
        <v>2.8</v>
      </c>
      <c r="Z51" s="32">
        <v>48</v>
      </c>
      <c r="AB51" s="30" t="s">
        <v>54</v>
      </c>
      <c r="AC51" s="36">
        <v>7</v>
      </c>
      <c r="AD51" s="36">
        <v>4</v>
      </c>
      <c r="AE51" s="36">
        <v>4</v>
      </c>
      <c r="AF51" s="36">
        <v>2</v>
      </c>
      <c r="AG51" s="36">
        <v>2</v>
      </c>
      <c r="AH51" s="37">
        <v>3.8</v>
      </c>
      <c r="AI51" s="32">
        <v>56</v>
      </c>
      <c r="AK51" s="30" t="s">
        <v>54</v>
      </c>
      <c r="AL51" s="36">
        <v>11</v>
      </c>
      <c r="AM51" s="36">
        <v>7</v>
      </c>
      <c r="AN51" s="36">
        <v>4</v>
      </c>
      <c r="AO51" s="36">
        <v>2</v>
      </c>
      <c r="AP51" s="36">
        <v>3</v>
      </c>
      <c r="AQ51" s="37">
        <v>5.4</v>
      </c>
      <c r="AR51" s="32">
        <v>56</v>
      </c>
    </row>
    <row r="52" spans="1:44" x14ac:dyDescent="0.25">
      <c r="A52" s="30" t="s">
        <v>55</v>
      </c>
      <c r="B52" s="36">
        <v>6</v>
      </c>
      <c r="C52" s="36">
        <v>13</v>
      </c>
      <c r="D52" s="36">
        <v>2</v>
      </c>
      <c r="E52" s="36">
        <v>0</v>
      </c>
      <c r="F52" s="36">
        <v>4</v>
      </c>
      <c r="G52" s="37">
        <v>5</v>
      </c>
      <c r="H52" s="32">
        <v>100</v>
      </c>
      <c r="J52" s="30" t="s">
        <v>55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7">
        <v>0</v>
      </c>
      <c r="Q52" s="32">
        <v>97</v>
      </c>
      <c r="S52" s="30" t="s">
        <v>55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7">
        <v>0</v>
      </c>
      <c r="Z52" s="32">
        <v>97</v>
      </c>
      <c r="AB52" s="30" t="s">
        <v>55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7">
        <v>0</v>
      </c>
      <c r="AI52" s="32">
        <v>99</v>
      </c>
      <c r="AK52" s="30" t="s">
        <v>55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7">
        <v>0</v>
      </c>
      <c r="AR52" s="32">
        <v>99</v>
      </c>
    </row>
    <row r="53" spans="1:44" x14ac:dyDescent="0.25">
      <c r="A53" s="30" t="s">
        <v>56</v>
      </c>
      <c r="B53" s="36">
        <v>218</v>
      </c>
      <c r="C53" s="36">
        <v>237</v>
      </c>
      <c r="D53" s="36">
        <v>210</v>
      </c>
      <c r="E53" s="36">
        <v>220</v>
      </c>
      <c r="F53" s="36">
        <v>234</v>
      </c>
      <c r="G53" s="37">
        <v>223.8</v>
      </c>
      <c r="H53" s="32">
        <v>13</v>
      </c>
      <c r="J53" s="30" t="s">
        <v>56</v>
      </c>
      <c r="K53" s="36">
        <v>5</v>
      </c>
      <c r="L53" s="36">
        <v>4</v>
      </c>
      <c r="M53" s="36">
        <v>9</v>
      </c>
      <c r="N53" s="36">
        <v>6</v>
      </c>
      <c r="O53" s="36">
        <v>5</v>
      </c>
      <c r="P53" s="37">
        <v>5.8</v>
      </c>
      <c r="Q53" s="32">
        <v>16</v>
      </c>
      <c r="S53" s="30" t="s">
        <v>56</v>
      </c>
      <c r="T53" s="36">
        <v>7</v>
      </c>
      <c r="U53" s="36">
        <v>4</v>
      </c>
      <c r="V53" s="36">
        <v>11</v>
      </c>
      <c r="W53" s="36">
        <v>6</v>
      </c>
      <c r="X53" s="36">
        <v>5</v>
      </c>
      <c r="Y53" s="37">
        <v>6.6</v>
      </c>
      <c r="Z53" s="32">
        <v>15</v>
      </c>
      <c r="AB53" s="30" t="s">
        <v>56</v>
      </c>
      <c r="AC53" s="36">
        <v>16</v>
      </c>
      <c r="AD53" s="36">
        <v>17</v>
      </c>
      <c r="AE53" s="36">
        <v>13</v>
      </c>
      <c r="AF53" s="36">
        <v>15</v>
      </c>
      <c r="AG53" s="36">
        <v>14</v>
      </c>
      <c r="AH53" s="37">
        <v>15</v>
      </c>
      <c r="AI53" s="32">
        <v>11</v>
      </c>
      <c r="AK53" s="30" t="s">
        <v>56</v>
      </c>
      <c r="AL53" s="36">
        <v>17</v>
      </c>
      <c r="AM53" s="36">
        <v>21</v>
      </c>
      <c r="AN53" s="36">
        <v>20</v>
      </c>
      <c r="AO53" s="36">
        <v>23</v>
      </c>
      <c r="AP53" s="36">
        <v>17</v>
      </c>
      <c r="AQ53" s="37">
        <v>19.600000000000001</v>
      </c>
      <c r="AR53" s="32">
        <v>10</v>
      </c>
    </row>
    <row r="54" spans="1:44" x14ac:dyDescent="0.25">
      <c r="A54" s="30" t="s">
        <v>57</v>
      </c>
      <c r="B54" s="36">
        <v>53</v>
      </c>
      <c r="C54" s="36">
        <v>70</v>
      </c>
      <c r="D54" s="36">
        <v>77</v>
      </c>
      <c r="E54" s="36">
        <v>64</v>
      </c>
      <c r="F54" s="36">
        <v>61</v>
      </c>
      <c r="G54" s="37">
        <v>65</v>
      </c>
      <c r="H54" s="32">
        <v>53</v>
      </c>
      <c r="J54" s="30" t="s">
        <v>57</v>
      </c>
      <c r="K54" s="36">
        <v>0</v>
      </c>
      <c r="L54" s="36">
        <v>2</v>
      </c>
      <c r="M54" s="36">
        <v>4</v>
      </c>
      <c r="N54" s="36">
        <v>0</v>
      </c>
      <c r="O54" s="36">
        <v>2</v>
      </c>
      <c r="P54" s="37">
        <v>1.6</v>
      </c>
      <c r="Q54" s="32">
        <v>66</v>
      </c>
      <c r="S54" s="30" t="s">
        <v>57</v>
      </c>
      <c r="T54" s="36">
        <v>0</v>
      </c>
      <c r="U54" s="36">
        <v>3</v>
      </c>
      <c r="V54" s="36">
        <v>4</v>
      </c>
      <c r="W54" s="36">
        <v>0</v>
      </c>
      <c r="X54" s="36">
        <v>2</v>
      </c>
      <c r="Y54" s="37">
        <v>1.8</v>
      </c>
      <c r="Z54" s="32">
        <v>65</v>
      </c>
      <c r="AB54" s="30" t="s">
        <v>57</v>
      </c>
      <c r="AC54" s="36">
        <v>4</v>
      </c>
      <c r="AD54" s="36">
        <v>4</v>
      </c>
      <c r="AE54" s="36">
        <v>7</v>
      </c>
      <c r="AF54" s="36">
        <v>3</v>
      </c>
      <c r="AG54" s="36">
        <v>2</v>
      </c>
      <c r="AH54" s="37">
        <v>4</v>
      </c>
      <c r="AI54" s="32">
        <v>54</v>
      </c>
      <c r="AK54" s="30" t="s">
        <v>57</v>
      </c>
      <c r="AL54" s="36">
        <v>5</v>
      </c>
      <c r="AM54" s="36">
        <v>4</v>
      </c>
      <c r="AN54" s="36">
        <v>8</v>
      </c>
      <c r="AO54" s="36">
        <v>4</v>
      </c>
      <c r="AP54" s="36">
        <v>3</v>
      </c>
      <c r="AQ54" s="37">
        <v>4.8</v>
      </c>
      <c r="AR54" s="32">
        <v>59</v>
      </c>
    </row>
    <row r="55" spans="1:44" x14ac:dyDescent="0.25">
      <c r="A55" s="30" t="s">
        <v>58</v>
      </c>
      <c r="B55" s="36">
        <v>257</v>
      </c>
      <c r="C55" s="36">
        <v>301</v>
      </c>
      <c r="D55" s="36">
        <v>308</v>
      </c>
      <c r="E55" s="36">
        <v>315</v>
      </c>
      <c r="F55" s="36">
        <v>313</v>
      </c>
      <c r="G55" s="37">
        <v>298.8</v>
      </c>
      <c r="H55" s="32">
        <v>7</v>
      </c>
      <c r="J55" s="30" t="s">
        <v>58</v>
      </c>
      <c r="K55" s="36">
        <v>7</v>
      </c>
      <c r="L55" s="36">
        <v>10</v>
      </c>
      <c r="M55" s="36">
        <v>14</v>
      </c>
      <c r="N55" s="36">
        <v>4</v>
      </c>
      <c r="O55" s="36">
        <v>10</v>
      </c>
      <c r="P55" s="37">
        <v>9</v>
      </c>
      <c r="Q55" s="32">
        <v>6</v>
      </c>
      <c r="S55" s="30" t="s">
        <v>58</v>
      </c>
      <c r="T55" s="36">
        <v>7</v>
      </c>
      <c r="U55" s="36">
        <v>11</v>
      </c>
      <c r="V55" s="36">
        <v>16</v>
      </c>
      <c r="W55" s="36">
        <v>4</v>
      </c>
      <c r="X55" s="36">
        <v>13</v>
      </c>
      <c r="Y55" s="37">
        <v>10.199999999999999</v>
      </c>
      <c r="Z55" s="32">
        <v>6</v>
      </c>
      <c r="AB55" s="30" t="s">
        <v>58</v>
      </c>
      <c r="AC55" s="36">
        <v>25</v>
      </c>
      <c r="AD55" s="36">
        <v>26</v>
      </c>
      <c r="AE55" s="36">
        <v>23</v>
      </c>
      <c r="AF55" s="36">
        <v>16</v>
      </c>
      <c r="AG55" s="36">
        <v>23</v>
      </c>
      <c r="AH55" s="37">
        <v>22.6</v>
      </c>
      <c r="AI55" s="32">
        <v>7</v>
      </c>
      <c r="AK55" s="30" t="s">
        <v>58</v>
      </c>
      <c r="AL55" s="36">
        <v>31</v>
      </c>
      <c r="AM55" s="36">
        <v>41</v>
      </c>
      <c r="AN55" s="36">
        <v>31</v>
      </c>
      <c r="AO55" s="36">
        <v>16</v>
      </c>
      <c r="AP55" s="36">
        <v>33</v>
      </c>
      <c r="AQ55" s="37">
        <v>30.4</v>
      </c>
      <c r="AR55" s="32">
        <v>5</v>
      </c>
    </row>
    <row r="56" spans="1:44" x14ac:dyDescent="0.25">
      <c r="A56" s="30" t="s">
        <v>59</v>
      </c>
      <c r="B56" s="36">
        <v>13</v>
      </c>
      <c r="C56" s="36">
        <v>7</v>
      </c>
      <c r="D56" s="36">
        <v>18</v>
      </c>
      <c r="E56" s="36">
        <v>12</v>
      </c>
      <c r="F56" s="36">
        <v>13</v>
      </c>
      <c r="G56" s="37">
        <v>12.6</v>
      </c>
      <c r="H56" s="32">
        <v>93</v>
      </c>
      <c r="J56" s="30" t="s">
        <v>59</v>
      </c>
      <c r="K56" s="36">
        <v>0</v>
      </c>
      <c r="L56" s="36">
        <v>0</v>
      </c>
      <c r="M56" s="36">
        <v>1</v>
      </c>
      <c r="N56" s="36">
        <v>1</v>
      </c>
      <c r="O56" s="36">
        <v>0</v>
      </c>
      <c r="P56" s="37">
        <v>0.4</v>
      </c>
      <c r="Q56" s="32">
        <v>86</v>
      </c>
      <c r="S56" s="30" t="s">
        <v>59</v>
      </c>
      <c r="T56" s="36">
        <v>0</v>
      </c>
      <c r="U56" s="36">
        <v>0</v>
      </c>
      <c r="V56" s="36">
        <v>1</v>
      </c>
      <c r="W56" s="36">
        <v>1</v>
      </c>
      <c r="X56" s="36">
        <v>0</v>
      </c>
      <c r="Y56" s="37">
        <v>0.4</v>
      </c>
      <c r="Z56" s="32">
        <v>88</v>
      </c>
      <c r="AB56" s="30" t="s">
        <v>59</v>
      </c>
      <c r="AC56" s="36">
        <v>2</v>
      </c>
      <c r="AD56" s="36">
        <v>1</v>
      </c>
      <c r="AE56" s="36">
        <v>3</v>
      </c>
      <c r="AF56" s="36">
        <v>2</v>
      </c>
      <c r="AG56" s="36">
        <v>0</v>
      </c>
      <c r="AH56" s="37">
        <v>1.6</v>
      </c>
      <c r="AI56" s="32">
        <v>81</v>
      </c>
      <c r="AK56" s="30" t="s">
        <v>59</v>
      </c>
      <c r="AL56" s="36">
        <v>4</v>
      </c>
      <c r="AM56" s="36">
        <v>2</v>
      </c>
      <c r="AN56" s="36">
        <v>4</v>
      </c>
      <c r="AO56" s="36">
        <v>3</v>
      </c>
      <c r="AP56" s="36">
        <v>0</v>
      </c>
      <c r="AQ56" s="37">
        <v>2.6</v>
      </c>
      <c r="AR56" s="32">
        <v>77</v>
      </c>
    </row>
    <row r="57" spans="1:44" x14ac:dyDescent="0.25">
      <c r="A57" s="30" t="s">
        <v>60</v>
      </c>
      <c r="B57" s="36">
        <v>63</v>
      </c>
      <c r="C57" s="36">
        <v>61</v>
      </c>
      <c r="D57" s="36">
        <v>64</v>
      </c>
      <c r="E57" s="36">
        <v>65</v>
      </c>
      <c r="F57" s="36">
        <v>58</v>
      </c>
      <c r="G57" s="37">
        <v>62.2</v>
      </c>
      <c r="H57" s="32">
        <v>57</v>
      </c>
      <c r="J57" s="30" t="s">
        <v>60</v>
      </c>
      <c r="K57" s="36">
        <v>6</v>
      </c>
      <c r="L57" s="36">
        <v>5</v>
      </c>
      <c r="M57" s="36">
        <v>5</v>
      </c>
      <c r="N57" s="36">
        <v>4</v>
      </c>
      <c r="O57" s="36">
        <v>4</v>
      </c>
      <c r="P57" s="37">
        <v>4.8</v>
      </c>
      <c r="Q57" s="32">
        <v>27</v>
      </c>
      <c r="S57" s="30" t="s">
        <v>60</v>
      </c>
      <c r="T57" s="36">
        <v>6</v>
      </c>
      <c r="U57" s="36">
        <v>5</v>
      </c>
      <c r="V57" s="36">
        <v>5</v>
      </c>
      <c r="W57" s="36">
        <v>4</v>
      </c>
      <c r="X57" s="36">
        <v>4</v>
      </c>
      <c r="Y57" s="37">
        <v>4.8</v>
      </c>
      <c r="Z57" s="32">
        <v>32</v>
      </c>
      <c r="AB57" s="30" t="s">
        <v>60</v>
      </c>
      <c r="AC57" s="36">
        <v>6</v>
      </c>
      <c r="AD57" s="36">
        <v>2</v>
      </c>
      <c r="AE57" s="36">
        <v>4</v>
      </c>
      <c r="AF57" s="36">
        <v>4</v>
      </c>
      <c r="AG57" s="36">
        <v>6</v>
      </c>
      <c r="AH57" s="37">
        <v>4.4000000000000004</v>
      </c>
      <c r="AI57" s="32">
        <v>52</v>
      </c>
      <c r="AK57" s="30" t="s">
        <v>60</v>
      </c>
      <c r="AL57" s="36">
        <v>7</v>
      </c>
      <c r="AM57" s="36">
        <v>4</v>
      </c>
      <c r="AN57" s="36">
        <v>5</v>
      </c>
      <c r="AO57" s="36">
        <v>6</v>
      </c>
      <c r="AP57" s="36">
        <v>8</v>
      </c>
      <c r="AQ57" s="37">
        <v>6</v>
      </c>
      <c r="AR57" s="32">
        <v>48</v>
      </c>
    </row>
    <row r="58" spans="1:44" x14ac:dyDescent="0.25">
      <c r="A58" s="30" t="s">
        <v>61</v>
      </c>
      <c r="B58" s="36">
        <v>65</v>
      </c>
      <c r="C58" s="36">
        <v>57</v>
      </c>
      <c r="D58" s="36">
        <v>64</v>
      </c>
      <c r="E58" s="36">
        <v>75</v>
      </c>
      <c r="F58" s="36">
        <v>87</v>
      </c>
      <c r="G58" s="37">
        <v>69.599999999999994</v>
      </c>
      <c r="H58" s="32">
        <v>47</v>
      </c>
      <c r="J58" s="30" t="s">
        <v>61</v>
      </c>
      <c r="K58" s="36">
        <v>2</v>
      </c>
      <c r="L58" s="36">
        <v>4</v>
      </c>
      <c r="M58" s="36">
        <v>2</v>
      </c>
      <c r="N58" s="36">
        <v>3</v>
      </c>
      <c r="O58" s="36">
        <v>3</v>
      </c>
      <c r="P58" s="37">
        <v>2.8</v>
      </c>
      <c r="Q58" s="32">
        <v>46</v>
      </c>
      <c r="S58" s="30" t="s">
        <v>61</v>
      </c>
      <c r="T58" s="36">
        <v>2</v>
      </c>
      <c r="U58" s="36">
        <v>4</v>
      </c>
      <c r="V58" s="36">
        <v>2</v>
      </c>
      <c r="W58" s="36">
        <v>3</v>
      </c>
      <c r="X58" s="36">
        <v>4</v>
      </c>
      <c r="Y58" s="37">
        <v>3</v>
      </c>
      <c r="Z58" s="32">
        <v>44</v>
      </c>
      <c r="AB58" s="30" t="s">
        <v>61</v>
      </c>
      <c r="AC58" s="36">
        <v>3</v>
      </c>
      <c r="AD58" s="36">
        <v>3</v>
      </c>
      <c r="AE58" s="36">
        <v>3</v>
      </c>
      <c r="AF58" s="36">
        <v>5</v>
      </c>
      <c r="AG58" s="36">
        <v>5</v>
      </c>
      <c r="AH58" s="37">
        <v>3.8</v>
      </c>
      <c r="AI58" s="32">
        <v>56</v>
      </c>
      <c r="AK58" s="30" t="s">
        <v>61</v>
      </c>
      <c r="AL58" s="36">
        <v>5</v>
      </c>
      <c r="AM58" s="36">
        <v>5</v>
      </c>
      <c r="AN58" s="36">
        <v>3</v>
      </c>
      <c r="AO58" s="36">
        <v>7</v>
      </c>
      <c r="AP58" s="36">
        <v>8</v>
      </c>
      <c r="AQ58" s="37">
        <v>5.6</v>
      </c>
      <c r="AR58" s="32">
        <v>54</v>
      </c>
    </row>
    <row r="59" spans="1:44" x14ac:dyDescent="0.25">
      <c r="A59" s="30" t="s">
        <v>62</v>
      </c>
      <c r="B59" s="36">
        <v>75</v>
      </c>
      <c r="C59" s="36">
        <v>76</v>
      </c>
      <c r="D59" s="36">
        <v>80</v>
      </c>
      <c r="E59" s="36">
        <v>86</v>
      </c>
      <c r="F59" s="36">
        <v>75</v>
      </c>
      <c r="G59" s="37">
        <v>78.400000000000006</v>
      </c>
      <c r="H59" s="32">
        <v>43</v>
      </c>
      <c r="J59" s="30" t="s">
        <v>62</v>
      </c>
      <c r="K59" s="36">
        <v>2</v>
      </c>
      <c r="L59" s="36">
        <v>5</v>
      </c>
      <c r="M59" s="36">
        <v>1</v>
      </c>
      <c r="N59" s="36">
        <v>4</v>
      </c>
      <c r="O59" s="36">
        <v>2</v>
      </c>
      <c r="P59" s="37">
        <v>2.8</v>
      </c>
      <c r="Q59" s="32">
        <v>46</v>
      </c>
      <c r="S59" s="30" t="s">
        <v>62</v>
      </c>
      <c r="T59" s="36">
        <v>2</v>
      </c>
      <c r="U59" s="36">
        <v>7</v>
      </c>
      <c r="V59" s="36">
        <v>1</v>
      </c>
      <c r="W59" s="36">
        <v>4</v>
      </c>
      <c r="X59" s="36">
        <v>2</v>
      </c>
      <c r="Y59" s="37">
        <v>3.2</v>
      </c>
      <c r="Z59" s="32">
        <v>43</v>
      </c>
      <c r="AB59" s="30" t="s">
        <v>62</v>
      </c>
      <c r="AC59" s="36">
        <v>3</v>
      </c>
      <c r="AD59" s="36">
        <v>10</v>
      </c>
      <c r="AE59" s="36">
        <v>6</v>
      </c>
      <c r="AF59" s="36">
        <v>4</v>
      </c>
      <c r="AG59" s="36">
        <v>7</v>
      </c>
      <c r="AH59" s="37">
        <v>6</v>
      </c>
      <c r="AI59" s="32">
        <v>37</v>
      </c>
      <c r="AK59" s="30" t="s">
        <v>62</v>
      </c>
      <c r="AL59" s="36">
        <v>4</v>
      </c>
      <c r="AM59" s="36">
        <v>13</v>
      </c>
      <c r="AN59" s="36">
        <v>8</v>
      </c>
      <c r="AO59" s="36">
        <v>8</v>
      </c>
      <c r="AP59" s="36">
        <v>7</v>
      </c>
      <c r="AQ59" s="37">
        <v>8</v>
      </c>
      <c r="AR59" s="32">
        <v>39</v>
      </c>
    </row>
    <row r="60" spans="1:44" x14ac:dyDescent="0.25">
      <c r="A60" s="30" t="s">
        <v>63</v>
      </c>
      <c r="B60" s="36">
        <v>44</v>
      </c>
      <c r="C60" s="36">
        <v>61</v>
      </c>
      <c r="D60" s="36">
        <v>79</v>
      </c>
      <c r="E60" s="36">
        <v>75</v>
      </c>
      <c r="F60" s="36">
        <v>68</v>
      </c>
      <c r="G60" s="37">
        <v>65.400000000000006</v>
      </c>
      <c r="H60" s="32">
        <v>52</v>
      </c>
      <c r="J60" s="30" t="s">
        <v>63</v>
      </c>
      <c r="K60" s="36">
        <v>0</v>
      </c>
      <c r="L60" s="36">
        <v>0</v>
      </c>
      <c r="M60" s="36">
        <v>0</v>
      </c>
      <c r="N60" s="36">
        <v>1</v>
      </c>
      <c r="O60" s="36">
        <v>3</v>
      </c>
      <c r="P60" s="37">
        <v>0.8</v>
      </c>
      <c r="Q60" s="32">
        <v>80</v>
      </c>
      <c r="S60" s="30" t="s">
        <v>63</v>
      </c>
      <c r="T60" s="36">
        <v>0</v>
      </c>
      <c r="U60" s="36">
        <v>0</v>
      </c>
      <c r="V60" s="36">
        <v>0</v>
      </c>
      <c r="W60" s="36">
        <v>1</v>
      </c>
      <c r="X60" s="36">
        <v>3</v>
      </c>
      <c r="Y60" s="37">
        <v>0.8</v>
      </c>
      <c r="Z60" s="32">
        <v>82</v>
      </c>
      <c r="AB60" s="30" t="s">
        <v>63</v>
      </c>
      <c r="AC60" s="36">
        <v>5</v>
      </c>
      <c r="AD60" s="36">
        <v>2</v>
      </c>
      <c r="AE60" s="36">
        <v>7</v>
      </c>
      <c r="AF60" s="36">
        <v>6</v>
      </c>
      <c r="AG60" s="36">
        <v>2</v>
      </c>
      <c r="AH60" s="37">
        <v>4.4000000000000004</v>
      </c>
      <c r="AI60" s="32">
        <v>52</v>
      </c>
      <c r="AK60" s="30" t="s">
        <v>63</v>
      </c>
      <c r="AL60" s="36">
        <v>9</v>
      </c>
      <c r="AM60" s="36">
        <v>2</v>
      </c>
      <c r="AN60" s="36">
        <v>11</v>
      </c>
      <c r="AO60" s="36">
        <v>6</v>
      </c>
      <c r="AP60" s="36">
        <v>2</v>
      </c>
      <c r="AQ60" s="37">
        <v>6</v>
      </c>
      <c r="AR60" s="32">
        <v>48</v>
      </c>
    </row>
    <row r="61" spans="1:44" x14ac:dyDescent="0.25">
      <c r="A61" s="30" t="s">
        <v>64</v>
      </c>
      <c r="B61" s="36">
        <v>13</v>
      </c>
      <c r="C61" s="36">
        <v>18</v>
      </c>
      <c r="D61" s="36">
        <v>18</v>
      </c>
      <c r="E61" s="36">
        <v>17</v>
      </c>
      <c r="F61" s="36">
        <v>27</v>
      </c>
      <c r="G61" s="37">
        <v>18.600000000000001</v>
      </c>
      <c r="H61" s="32">
        <v>84</v>
      </c>
      <c r="J61" s="30" t="s">
        <v>64</v>
      </c>
      <c r="K61" s="36">
        <v>1</v>
      </c>
      <c r="L61" s="36">
        <v>0</v>
      </c>
      <c r="M61" s="36">
        <v>1</v>
      </c>
      <c r="N61" s="36">
        <v>0</v>
      </c>
      <c r="O61" s="36">
        <v>1</v>
      </c>
      <c r="P61" s="37">
        <v>0.6</v>
      </c>
      <c r="Q61" s="32">
        <v>84</v>
      </c>
      <c r="S61" s="30" t="s">
        <v>64</v>
      </c>
      <c r="T61" s="36">
        <v>1</v>
      </c>
      <c r="U61" s="36">
        <v>0</v>
      </c>
      <c r="V61" s="36">
        <v>1</v>
      </c>
      <c r="W61" s="36">
        <v>0</v>
      </c>
      <c r="X61" s="36">
        <v>1</v>
      </c>
      <c r="Y61" s="37">
        <v>0.6</v>
      </c>
      <c r="Z61" s="32">
        <v>84</v>
      </c>
      <c r="AB61" s="30" t="s">
        <v>64</v>
      </c>
      <c r="AC61" s="36">
        <v>0</v>
      </c>
      <c r="AD61" s="36">
        <v>2</v>
      </c>
      <c r="AE61" s="36">
        <v>0</v>
      </c>
      <c r="AF61" s="36">
        <v>0</v>
      </c>
      <c r="AG61" s="36">
        <v>0</v>
      </c>
      <c r="AH61" s="37">
        <v>0.4</v>
      </c>
      <c r="AI61" s="32">
        <v>95</v>
      </c>
      <c r="AK61" s="30" t="s">
        <v>64</v>
      </c>
      <c r="AL61" s="36">
        <v>3</v>
      </c>
      <c r="AM61" s="36">
        <v>2</v>
      </c>
      <c r="AN61" s="36">
        <v>0</v>
      </c>
      <c r="AO61" s="36">
        <v>0</v>
      </c>
      <c r="AP61" s="36">
        <v>2</v>
      </c>
      <c r="AQ61" s="37">
        <v>1.4</v>
      </c>
      <c r="AR61" s="32">
        <v>88</v>
      </c>
    </row>
    <row r="62" spans="1:44" x14ac:dyDescent="0.25">
      <c r="A62" s="30" t="s">
        <v>65</v>
      </c>
      <c r="B62" s="36">
        <v>36</v>
      </c>
      <c r="C62" s="36">
        <v>32</v>
      </c>
      <c r="D62" s="36">
        <v>39</v>
      </c>
      <c r="E62" s="36">
        <v>36</v>
      </c>
      <c r="F62" s="36">
        <v>36</v>
      </c>
      <c r="G62" s="37">
        <v>35.799999999999997</v>
      </c>
      <c r="H62" s="32">
        <v>71</v>
      </c>
      <c r="J62" s="30" t="s">
        <v>65</v>
      </c>
      <c r="K62" s="36">
        <v>2</v>
      </c>
      <c r="L62" s="36">
        <v>1</v>
      </c>
      <c r="M62" s="36">
        <v>1</v>
      </c>
      <c r="N62" s="36">
        <v>0</v>
      </c>
      <c r="O62" s="36">
        <v>1</v>
      </c>
      <c r="P62" s="37">
        <v>1</v>
      </c>
      <c r="Q62" s="32">
        <v>76</v>
      </c>
      <c r="S62" s="30" t="s">
        <v>65</v>
      </c>
      <c r="T62" s="36">
        <v>2</v>
      </c>
      <c r="U62" s="36">
        <v>1</v>
      </c>
      <c r="V62" s="36">
        <v>1</v>
      </c>
      <c r="W62" s="36">
        <v>0</v>
      </c>
      <c r="X62" s="36">
        <v>1</v>
      </c>
      <c r="Y62" s="37">
        <v>1</v>
      </c>
      <c r="Z62" s="32">
        <v>77</v>
      </c>
      <c r="AB62" s="30" t="s">
        <v>65</v>
      </c>
      <c r="AC62" s="36">
        <v>2</v>
      </c>
      <c r="AD62" s="36">
        <v>2</v>
      </c>
      <c r="AE62" s="36">
        <v>6</v>
      </c>
      <c r="AF62" s="36">
        <v>5</v>
      </c>
      <c r="AG62" s="36">
        <v>4</v>
      </c>
      <c r="AH62" s="37">
        <v>3.8</v>
      </c>
      <c r="AI62" s="32">
        <v>56</v>
      </c>
      <c r="AK62" s="30" t="s">
        <v>65</v>
      </c>
      <c r="AL62" s="36">
        <v>3</v>
      </c>
      <c r="AM62" s="36">
        <v>3</v>
      </c>
      <c r="AN62" s="36">
        <v>8</v>
      </c>
      <c r="AO62" s="36">
        <v>6</v>
      </c>
      <c r="AP62" s="36">
        <v>4</v>
      </c>
      <c r="AQ62" s="37">
        <v>4.8</v>
      </c>
      <c r="AR62" s="32">
        <v>59</v>
      </c>
    </row>
    <row r="63" spans="1:44" x14ac:dyDescent="0.25">
      <c r="A63" s="30" t="s">
        <v>66</v>
      </c>
      <c r="B63" s="36">
        <v>35</v>
      </c>
      <c r="C63" s="36">
        <v>30</v>
      </c>
      <c r="D63" s="36">
        <v>41</v>
      </c>
      <c r="E63" s="36">
        <v>40</v>
      </c>
      <c r="F63" s="36">
        <v>44</v>
      </c>
      <c r="G63" s="37">
        <v>38</v>
      </c>
      <c r="H63" s="32">
        <v>70</v>
      </c>
      <c r="J63" s="30" t="s">
        <v>66</v>
      </c>
      <c r="K63" s="36">
        <v>1</v>
      </c>
      <c r="L63" s="36">
        <v>2</v>
      </c>
      <c r="M63" s="36">
        <v>0</v>
      </c>
      <c r="N63" s="36">
        <v>1</v>
      </c>
      <c r="O63" s="36">
        <v>1</v>
      </c>
      <c r="P63" s="37">
        <v>1</v>
      </c>
      <c r="Q63" s="32">
        <v>76</v>
      </c>
      <c r="S63" s="30" t="s">
        <v>66</v>
      </c>
      <c r="T63" s="36">
        <v>1</v>
      </c>
      <c r="U63" s="36">
        <v>2</v>
      </c>
      <c r="V63" s="36">
        <v>0</v>
      </c>
      <c r="W63" s="36">
        <v>1</v>
      </c>
      <c r="X63" s="36">
        <v>1</v>
      </c>
      <c r="Y63" s="37">
        <v>1</v>
      </c>
      <c r="Z63" s="32">
        <v>77</v>
      </c>
      <c r="AB63" s="30" t="s">
        <v>66</v>
      </c>
      <c r="AC63" s="36">
        <v>1</v>
      </c>
      <c r="AD63" s="36">
        <v>3</v>
      </c>
      <c r="AE63" s="36">
        <v>0</v>
      </c>
      <c r="AF63" s="36">
        <v>0</v>
      </c>
      <c r="AG63" s="36">
        <v>2</v>
      </c>
      <c r="AH63" s="37">
        <v>1.2</v>
      </c>
      <c r="AI63" s="32">
        <v>85</v>
      </c>
      <c r="AK63" s="30" t="s">
        <v>66</v>
      </c>
      <c r="AL63" s="36">
        <v>1</v>
      </c>
      <c r="AM63" s="36">
        <v>4</v>
      </c>
      <c r="AN63" s="36">
        <v>0</v>
      </c>
      <c r="AO63" s="36">
        <v>1</v>
      </c>
      <c r="AP63" s="36">
        <v>3</v>
      </c>
      <c r="AQ63" s="37">
        <v>1.8</v>
      </c>
      <c r="AR63" s="32">
        <v>84</v>
      </c>
    </row>
    <row r="64" spans="1:44" x14ac:dyDescent="0.25">
      <c r="A64" s="30" t="s">
        <v>67</v>
      </c>
      <c r="B64" s="36">
        <v>901</v>
      </c>
      <c r="C64" s="36">
        <v>1040</v>
      </c>
      <c r="D64" s="36">
        <v>1036</v>
      </c>
      <c r="E64" s="36">
        <v>1027</v>
      </c>
      <c r="F64" s="36">
        <v>921</v>
      </c>
      <c r="G64" s="37">
        <v>985</v>
      </c>
      <c r="H64" s="32">
        <v>2</v>
      </c>
      <c r="J64" s="30" t="s">
        <v>67</v>
      </c>
      <c r="K64" s="36">
        <v>48</v>
      </c>
      <c r="L64" s="36">
        <v>45</v>
      </c>
      <c r="M64" s="36">
        <v>50</v>
      </c>
      <c r="N64" s="36">
        <v>40</v>
      </c>
      <c r="O64" s="36">
        <v>38</v>
      </c>
      <c r="P64" s="37">
        <v>44.2</v>
      </c>
      <c r="Q64" s="32">
        <v>1</v>
      </c>
      <c r="S64" s="30" t="s">
        <v>67</v>
      </c>
      <c r="T64" s="36">
        <v>53</v>
      </c>
      <c r="U64" s="36">
        <v>50</v>
      </c>
      <c r="V64" s="36">
        <v>58</v>
      </c>
      <c r="W64" s="36">
        <v>42</v>
      </c>
      <c r="X64" s="36">
        <v>40</v>
      </c>
      <c r="Y64" s="37">
        <v>48.6</v>
      </c>
      <c r="Z64" s="32">
        <v>1</v>
      </c>
      <c r="AB64" s="30" t="s">
        <v>67</v>
      </c>
      <c r="AC64" s="36">
        <v>29</v>
      </c>
      <c r="AD64" s="36">
        <v>20</v>
      </c>
      <c r="AE64" s="36">
        <v>22</v>
      </c>
      <c r="AF64" s="36">
        <v>29</v>
      </c>
      <c r="AG64" s="36">
        <v>35</v>
      </c>
      <c r="AH64" s="37">
        <v>27</v>
      </c>
      <c r="AI64" s="32">
        <v>3</v>
      </c>
      <c r="AK64" s="30" t="s">
        <v>67</v>
      </c>
      <c r="AL64" s="36">
        <v>39</v>
      </c>
      <c r="AM64" s="36">
        <v>29</v>
      </c>
      <c r="AN64" s="36">
        <v>36</v>
      </c>
      <c r="AO64" s="36">
        <v>36</v>
      </c>
      <c r="AP64" s="36">
        <v>47</v>
      </c>
      <c r="AQ64" s="37">
        <v>37.4</v>
      </c>
      <c r="AR64" s="32">
        <v>2</v>
      </c>
    </row>
    <row r="65" spans="1:44" x14ac:dyDescent="0.25">
      <c r="A65" s="30" t="s">
        <v>68</v>
      </c>
      <c r="B65" s="36">
        <v>9</v>
      </c>
      <c r="C65" s="36">
        <v>9</v>
      </c>
      <c r="D65" s="36">
        <v>8</v>
      </c>
      <c r="E65" s="36">
        <v>12</v>
      </c>
      <c r="F65" s="36">
        <v>10</v>
      </c>
      <c r="G65" s="37">
        <v>9.6</v>
      </c>
      <c r="H65" s="32">
        <v>96</v>
      </c>
      <c r="J65" s="30" t="s">
        <v>68</v>
      </c>
      <c r="K65" s="36">
        <v>0</v>
      </c>
      <c r="L65" s="36">
        <v>0</v>
      </c>
      <c r="M65" s="36">
        <v>0</v>
      </c>
      <c r="N65" s="36">
        <v>0</v>
      </c>
      <c r="O65" s="36">
        <v>1</v>
      </c>
      <c r="P65" s="37">
        <v>0.2</v>
      </c>
      <c r="Q65" s="32">
        <v>94</v>
      </c>
      <c r="S65" s="30" t="s">
        <v>68</v>
      </c>
      <c r="T65" s="36">
        <v>0</v>
      </c>
      <c r="U65" s="36">
        <v>0</v>
      </c>
      <c r="V65" s="36">
        <v>0</v>
      </c>
      <c r="W65" s="36">
        <v>0</v>
      </c>
      <c r="X65" s="36">
        <v>1</v>
      </c>
      <c r="Y65" s="37">
        <v>0.2</v>
      </c>
      <c r="Z65" s="32">
        <v>94</v>
      </c>
      <c r="AB65" s="30" t="s">
        <v>68</v>
      </c>
      <c r="AC65" s="36">
        <v>0</v>
      </c>
      <c r="AD65" s="36">
        <v>0</v>
      </c>
      <c r="AE65" s="36">
        <v>1</v>
      </c>
      <c r="AF65" s="36">
        <v>0</v>
      </c>
      <c r="AG65" s="36">
        <v>1</v>
      </c>
      <c r="AH65" s="37">
        <v>0.4</v>
      </c>
      <c r="AI65" s="32">
        <v>95</v>
      </c>
      <c r="AK65" s="30" t="s">
        <v>68</v>
      </c>
      <c r="AL65" s="36">
        <v>0</v>
      </c>
      <c r="AM65" s="36">
        <v>0</v>
      </c>
      <c r="AN65" s="36">
        <v>1</v>
      </c>
      <c r="AO65" s="36">
        <v>0</v>
      </c>
      <c r="AP65" s="36">
        <v>1</v>
      </c>
      <c r="AQ65" s="37">
        <v>0.4</v>
      </c>
      <c r="AR65" s="32">
        <v>97</v>
      </c>
    </row>
    <row r="66" spans="1:44" x14ac:dyDescent="0.25">
      <c r="A66" s="30" t="s">
        <v>69</v>
      </c>
      <c r="B66" s="36">
        <v>23</v>
      </c>
      <c r="C66" s="36">
        <v>30</v>
      </c>
      <c r="D66" s="36">
        <v>27</v>
      </c>
      <c r="E66" s="36">
        <v>27</v>
      </c>
      <c r="F66" s="36">
        <v>14</v>
      </c>
      <c r="G66" s="37">
        <v>24.2</v>
      </c>
      <c r="H66" s="32">
        <v>81</v>
      </c>
      <c r="J66" s="30" t="s">
        <v>69</v>
      </c>
      <c r="K66" s="36">
        <v>1</v>
      </c>
      <c r="L66" s="36">
        <v>4</v>
      </c>
      <c r="M66" s="36">
        <v>2</v>
      </c>
      <c r="N66" s="36">
        <v>6</v>
      </c>
      <c r="O66" s="36">
        <v>1</v>
      </c>
      <c r="P66" s="37">
        <v>2.8</v>
      </c>
      <c r="Q66" s="32">
        <v>46</v>
      </c>
      <c r="S66" s="30" t="s">
        <v>69</v>
      </c>
      <c r="T66" s="36">
        <v>1</v>
      </c>
      <c r="U66" s="36">
        <v>4</v>
      </c>
      <c r="V66" s="36">
        <v>2</v>
      </c>
      <c r="W66" s="36">
        <v>6</v>
      </c>
      <c r="X66" s="36">
        <v>1</v>
      </c>
      <c r="Y66" s="37">
        <v>2.8</v>
      </c>
      <c r="Z66" s="32">
        <v>48</v>
      </c>
      <c r="AB66" s="30" t="s">
        <v>69</v>
      </c>
      <c r="AC66" s="36">
        <v>3</v>
      </c>
      <c r="AD66" s="36">
        <v>4</v>
      </c>
      <c r="AE66" s="36">
        <v>2</v>
      </c>
      <c r="AF66" s="36">
        <v>2</v>
      </c>
      <c r="AG66" s="36">
        <v>1</v>
      </c>
      <c r="AH66" s="37">
        <v>2.4</v>
      </c>
      <c r="AI66" s="32">
        <v>72</v>
      </c>
      <c r="AK66" s="30" t="s">
        <v>69</v>
      </c>
      <c r="AL66" s="36">
        <v>3</v>
      </c>
      <c r="AM66" s="36">
        <v>4</v>
      </c>
      <c r="AN66" s="36">
        <v>2</v>
      </c>
      <c r="AO66" s="36">
        <v>8</v>
      </c>
      <c r="AP66" s="36">
        <v>1</v>
      </c>
      <c r="AQ66" s="37">
        <v>3.6</v>
      </c>
      <c r="AR66" s="32">
        <v>69</v>
      </c>
    </row>
    <row r="67" spans="1:44" x14ac:dyDescent="0.25">
      <c r="A67" s="30" t="s">
        <v>70</v>
      </c>
      <c r="B67" s="36">
        <v>98</v>
      </c>
      <c r="C67" s="36">
        <v>101</v>
      </c>
      <c r="D67" s="36">
        <v>100</v>
      </c>
      <c r="E67" s="36">
        <v>114</v>
      </c>
      <c r="F67" s="36">
        <v>113</v>
      </c>
      <c r="G67" s="37">
        <v>105.2</v>
      </c>
      <c r="H67" s="32">
        <v>31</v>
      </c>
      <c r="J67" s="30" t="s">
        <v>70</v>
      </c>
      <c r="K67" s="36">
        <v>5</v>
      </c>
      <c r="L67" s="36">
        <v>5</v>
      </c>
      <c r="M67" s="36">
        <v>3</v>
      </c>
      <c r="N67" s="36">
        <v>2</v>
      </c>
      <c r="O67" s="36">
        <v>3</v>
      </c>
      <c r="P67" s="37">
        <v>3.6</v>
      </c>
      <c r="Q67" s="32">
        <v>37</v>
      </c>
      <c r="S67" s="30" t="s">
        <v>70</v>
      </c>
      <c r="T67" s="36">
        <v>5</v>
      </c>
      <c r="U67" s="36">
        <v>6</v>
      </c>
      <c r="V67" s="36">
        <v>3</v>
      </c>
      <c r="W67" s="36">
        <v>3</v>
      </c>
      <c r="X67" s="36">
        <v>3</v>
      </c>
      <c r="Y67" s="37">
        <v>4</v>
      </c>
      <c r="Z67" s="32">
        <v>38</v>
      </c>
      <c r="AB67" s="30" t="s">
        <v>70</v>
      </c>
      <c r="AC67" s="36">
        <v>6</v>
      </c>
      <c r="AD67" s="36">
        <v>7</v>
      </c>
      <c r="AE67" s="36">
        <v>4</v>
      </c>
      <c r="AF67" s="36">
        <v>5</v>
      </c>
      <c r="AG67" s="36">
        <v>3</v>
      </c>
      <c r="AH67" s="37">
        <v>5</v>
      </c>
      <c r="AI67" s="32">
        <v>47</v>
      </c>
      <c r="AK67" s="30" t="s">
        <v>70</v>
      </c>
      <c r="AL67" s="36">
        <v>7</v>
      </c>
      <c r="AM67" s="36">
        <v>10</v>
      </c>
      <c r="AN67" s="36">
        <v>5</v>
      </c>
      <c r="AO67" s="36">
        <v>6</v>
      </c>
      <c r="AP67" s="36">
        <v>6</v>
      </c>
      <c r="AQ67" s="37">
        <v>6.8</v>
      </c>
      <c r="AR67" s="32">
        <v>44</v>
      </c>
    </row>
    <row r="68" spans="1:44" x14ac:dyDescent="0.25">
      <c r="A68" s="30" t="s">
        <v>71</v>
      </c>
      <c r="B68" s="36">
        <v>153</v>
      </c>
      <c r="C68" s="36">
        <v>166</v>
      </c>
      <c r="D68" s="36">
        <v>150</v>
      </c>
      <c r="E68" s="36">
        <v>165</v>
      </c>
      <c r="F68" s="36">
        <v>153</v>
      </c>
      <c r="G68" s="37">
        <v>157.4</v>
      </c>
      <c r="H68" s="32">
        <v>24</v>
      </c>
      <c r="J68" s="30" t="s">
        <v>71</v>
      </c>
      <c r="K68" s="36">
        <v>9</v>
      </c>
      <c r="L68" s="36">
        <v>7</v>
      </c>
      <c r="M68" s="36">
        <v>7</v>
      </c>
      <c r="N68" s="36">
        <v>9</v>
      </c>
      <c r="O68" s="36">
        <v>1</v>
      </c>
      <c r="P68" s="37">
        <v>6.6</v>
      </c>
      <c r="Q68" s="32">
        <v>12</v>
      </c>
      <c r="S68" s="30" t="s">
        <v>71</v>
      </c>
      <c r="T68" s="36">
        <v>10</v>
      </c>
      <c r="U68" s="36">
        <v>8</v>
      </c>
      <c r="V68" s="36">
        <v>8</v>
      </c>
      <c r="W68" s="36">
        <v>9</v>
      </c>
      <c r="X68" s="36">
        <v>1</v>
      </c>
      <c r="Y68" s="37">
        <v>7.2</v>
      </c>
      <c r="Z68" s="32">
        <v>12</v>
      </c>
      <c r="AB68" s="30" t="s">
        <v>71</v>
      </c>
      <c r="AC68" s="36">
        <v>16</v>
      </c>
      <c r="AD68" s="36">
        <v>12</v>
      </c>
      <c r="AE68" s="36">
        <v>8</v>
      </c>
      <c r="AF68" s="36">
        <v>8</v>
      </c>
      <c r="AG68" s="36">
        <v>10</v>
      </c>
      <c r="AH68" s="37">
        <v>10.8</v>
      </c>
      <c r="AI68" s="32">
        <v>20</v>
      </c>
      <c r="AK68" s="30" t="s">
        <v>71</v>
      </c>
      <c r="AL68" s="36">
        <v>21</v>
      </c>
      <c r="AM68" s="36">
        <v>21</v>
      </c>
      <c r="AN68" s="36">
        <v>12</v>
      </c>
      <c r="AO68" s="36">
        <v>10</v>
      </c>
      <c r="AP68" s="36">
        <v>13</v>
      </c>
      <c r="AQ68" s="37">
        <v>15.4</v>
      </c>
      <c r="AR68" s="32">
        <v>19</v>
      </c>
    </row>
    <row r="69" spans="1:44" x14ac:dyDescent="0.25">
      <c r="A69" s="30" t="s">
        <v>72</v>
      </c>
      <c r="B69" s="36">
        <v>236</v>
      </c>
      <c r="C69" s="36">
        <v>309</v>
      </c>
      <c r="D69" s="36">
        <v>301</v>
      </c>
      <c r="E69" s="36">
        <v>278</v>
      </c>
      <c r="F69" s="36">
        <v>329</v>
      </c>
      <c r="G69" s="37">
        <v>290.60000000000002</v>
      </c>
      <c r="H69" s="32">
        <v>9</v>
      </c>
      <c r="J69" s="30" t="s">
        <v>72</v>
      </c>
      <c r="K69" s="36">
        <v>6</v>
      </c>
      <c r="L69" s="36">
        <v>6</v>
      </c>
      <c r="M69" s="36">
        <v>3</v>
      </c>
      <c r="N69" s="36">
        <v>3</v>
      </c>
      <c r="O69" s="36">
        <v>9</v>
      </c>
      <c r="P69" s="37">
        <v>5.4</v>
      </c>
      <c r="Q69" s="32">
        <v>21</v>
      </c>
      <c r="S69" s="30" t="s">
        <v>72</v>
      </c>
      <c r="T69" s="36">
        <v>7</v>
      </c>
      <c r="U69" s="36">
        <v>7</v>
      </c>
      <c r="V69" s="36">
        <v>3</v>
      </c>
      <c r="W69" s="36">
        <v>3</v>
      </c>
      <c r="X69" s="36">
        <v>11</v>
      </c>
      <c r="Y69" s="37">
        <v>6.2</v>
      </c>
      <c r="Z69" s="32">
        <v>21</v>
      </c>
      <c r="AB69" s="30" t="s">
        <v>72</v>
      </c>
      <c r="AC69" s="36">
        <v>10</v>
      </c>
      <c r="AD69" s="36">
        <v>8</v>
      </c>
      <c r="AE69" s="36">
        <v>8</v>
      </c>
      <c r="AF69" s="36">
        <v>13</v>
      </c>
      <c r="AG69" s="36">
        <v>7</v>
      </c>
      <c r="AH69" s="37">
        <v>9.1999999999999993</v>
      </c>
      <c r="AI69" s="32">
        <v>22</v>
      </c>
      <c r="AK69" s="30" t="s">
        <v>72</v>
      </c>
      <c r="AL69" s="36">
        <v>12</v>
      </c>
      <c r="AM69" s="36">
        <v>11</v>
      </c>
      <c r="AN69" s="36">
        <v>11</v>
      </c>
      <c r="AO69" s="36">
        <v>13</v>
      </c>
      <c r="AP69" s="36">
        <v>9</v>
      </c>
      <c r="AQ69" s="37">
        <v>11.2</v>
      </c>
      <c r="AR69" s="32">
        <v>25</v>
      </c>
    </row>
    <row r="70" spans="1:44" x14ac:dyDescent="0.25">
      <c r="A70" s="30" t="s">
        <v>73</v>
      </c>
      <c r="B70" s="36">
        <v>47</v>
      </c>
      <c r="C70" s="36">
        <v>31</v>
      </c>
      <c r="D70" s="36">
        <v>34</v>
      </c>
      <c r="E70" s="36">
        <v>28</v>
      </c>
      <c r="F70" s="36">
        <v>37</v>
      </c>
      <c r="G70" s="37">
        <v>35.4</v>
      </c>
      <c r="H70" s="32">
        <v>73</v>
      </c>
      <c r="J70" s="30" t="s">
        <v>73</v>
      </c>
      <c r="K70" s="36">
        <v>1</v>
      </c>
      <c r="L70" s="36">
        <v>2</v>
      </c>
      <c r="M70" s="36">
        <v>2</v>
      </c>
      <c r="N70" s="36">
        <v>1</v>
      </c>
      <c r="O70" s="36">
        <v>0</v>
      </c>
      <c r="P70" s="37">
        <v>1.2</v>
      </c>
      <c r="Q70" s="32">
        <v>71</v>
      </c>
      <c r="S70" s="30" t="s">
        <v>73</v>
      </c>
      <c r="T70" s="36">
        <v>1</v>
      </c>
      <c r="U70" s="36">
        <v>2</v>
      </c>
      <c r="V70" s="36">
        <v>2</v>
      </c>
      <c r="W70" s="36">
        <v>1</v>
      </c>
      <c r="X70" s="36">
        <v>0</v>
      </c>
      <c r="Y70" s="37">
        <v>1.2</v>
      </c>
      <c r="Z70" s="32">
        <v>72</v>
      </c>
      <c r="AB70" s="30" t="s">
        <v>73</v>
      </c>
      <c r="AC70" s="36">
        <v>2</v>
      </c>
      <c r="AD70" s="36">
        <v>3</v>
      </c>
      <c r="AE70" s="36">
        <v>2</v>
      </c>
      <c r="AF70" s="36">
        <v>0</v>
      </c>
      <c r="AG70" s="36">
        <v>8</v>
      </c>
      <c r="AH70" s="37">
        <v>3</v>
      </c>
      <c r="AI70" s="32">
        <v>65</v>
      </c>
      <c r="AK70" s="30" t="s">
        <v>73</v>
      </c>
      <c r="AL70" s="36">
        <v>2</v>
      </c>
      <c r="AM70" s="36">
        <v>5</v>
      </c>
      <c r="AN70" s="36">
        <v>2</v>
      </c>
      <c r="AO70" s="36">
        <v>0</v>
      </c>
      <c r="AP70" s="36">
        <v>8</v>
      </c>
      <c r="AQ70" s="37">
        <v>3.4</v>
      </c>
      <c r="AR70" s="32">
        <v>70</v>
      </c>
    </row>
    <row r="71" spans="1:44" x14ac:dyDescent="0.25">
      <c r="A71" s="30" t="s">
        <v>74</v>
      </c>
      <c r="B71" s="36">
        <v>209</v>
      </c>
      <c r="C71" s="36">
        <v>238</v>
      </c>
      <c r="D71" s="36">
        <v>215</v>
      </c>
      <c r="E71" s="36">
        <v>206</v>
      </c>
      <c r="F71" s="36">
        <v>189</v>
      </c>
      <c r="G71" s="37">
        <v>211.4</v>
      </c>
      <c r="H71" s="32">
        <v>16</v>
      </c>
      <c r="J71" s="30" t="s">
        <v>74</v>
      </c>
      <c r="K71" s="36">
        <v>4</v>
      </c>
      <c r="L71" s="36">
        <v>6</v>
      </c>
      <c r="M71" s="36">
        <v>8</v>
      </c>
      <c r="N71" s="36">
        <v>6</v>
      </c>
      <c r="O71" s="36">
        <v>5</v>
      </c>
      <c r="P71" s="37">
        <v>5.8</v>
      </c>
      <c r="Q71" s="32">
        <v>16</v>
      </c>
      <c r="S71" s="30" t="s">
        <v>74</v>
      </c>
      <c r="T71" s="36">
        <v>4</v>
      </c>
      <c r="U71" s="36">
        <v>6</v>
      </c>
      <c r="V71" s="36">
        <v>12</v>
      </c>
      <c r="W71" s="36">
        <v>6</v>
      </c>
      <c r="X71" s="36">
        <v>6</v>
      </c>
      <c r="Y71" s="37">
        <v>6.8</v>
      </c>
      <c r="Z71" s="32">
        <v>14</v>
      </c>
      <c r="AB71" s="30" t="s">
        <v>74</v>
      </c>
      <c r="AC71" s="36">
        <v>10</v>
      </c>
      <c r="AD71" s="36">
        <v>16</v>
      </c>
      <c r="AE71" s="36">
        <v>8</v>
      </c>
      <c r="AF71" s="36">
        <v>28</v>
      </c>
      <c r="AG71" s="36">
        <v>13</v>
      </c>
      <c r="AH71" s="37">
        <v>15</v>
      </c>
      <c r="AI71" s="32">
        <v>11</v>
      </c>
      <c r="AK71" s="30" t="s">
        <v>74</v>
      </c>
      <c r="AL71" s="36">
        <v>11</v>
      </c>
      <c r="AM71" s="36">
        <v>20</v>
      </c>
      <c r="AN71" s="36">
        <v>11</v>
      </c>
      <c r="AO71" s="36">
        <v>32</v>
      </c>
      <c r="AP71" s="36">
        <v>16</v>
      </c>
      <c r="AQ71" s="37">
        <v>18</v>
      </c>
      <c r="AR71" s="32">
        <v>13</v>
      </c>
    </row>
    <row r="72" spans="1:44" x14ac:dyDescent="0.25">
      <c r="A72" s="30" t="s">
        <v>75</v>
      </c>
      <c r="B72" s="36">
        <v>135</v>
      </c>
      <c r="C72" s="36">
        <v>187</v>
      </c>
      <c r="D72" s="36">
        <v>163</v>
      </c>
      <c r="E72" s="36">
        <v>179</v>
      </c>
      <c r="F72" s="36">
        <v>144</v>
      </c>
      <c r="G72" s="37">
        <v>161.6</v>
      </c>
      <c r="H72" s="32">
        <v>21</v>
      </c>
      <c r="J72" s="30" t="s">
        <v>75</v>
      </c>
      <c r="K72" s="36">
        <v>1</v>
      </c>
      <c r="L72" s="36">
        <v>4</v>
      </c>
      <c r="M72" s="36">
        <v>9</v>
      </c>
      <c r="N72" s="36">
        <v>6</v>
      </c>
      <c r="O72" s="36">
        <v>6</v>
      </c>
      <c r="P72" s="37">
        <v>5.2</v>
      </c>
      <c r="Q72" s="32">
        <v>23</v>
      </c>
      <c r="S72" s="30" t="s">
        <v>75</v>
      </c>
      <c r="T72" s="36">
        <v>2</v>
      </c>
      <c r="U72" s="36">
        <v>6</v>
      </c>
      <c r="V72" s="36">
        <v>9</v>
      </c>
      <c r="W72" s="36">
        <v>7</v>
      </c>
      <c r="X72" s="36">
        <v>8</v>
      </c>
      <c r="Y72" s="37">
        <v>6.4</v>
      </c>
      <c r="Z72" s="32">
        <v>17</v>
      </c>
      <c r="AB72" s="30" t="s">
        <v>75</v>
      </c>
      <c r="AC72" s="36">
        <v>9</v>
      </c>
      <c r="AD72" s="36">
        <v>13</v>
      </c>
      <c r="AE72" s="36">
        <v>11</v>
      </c>
      <c r="AF72" s="36">
        <v>10</v>
      </c>
      <c r="AG72" s="36">
        <v>6</v>
      </c>
      <c r="AH72" s="37">
        <v>9.8000000000000007</v>
      </c>
      <c r="AI72" s="32">
        <v>21</v>
      </c>
      <c r="AK72" s="30" t="s">
        <v>75</v>
      </c>
      <c r="AL72" s="36">
        <v>11</v>
      </c>
      <c r="AM72" s="36">
        <v>17</v>
      </c>
      <c r="AN72" s="36">
        <v>13</v>
      </c>
      <c r="AO72" s="36">
        <v>15</v>
      </c>
      <c r="AP72" s="36">
        <v>8</v>
      </c>
      <c r="AQ72" s="37">
        <v>12.8</v>
      </c>
      <c r="AR72" s="32">
        <v>21</v>
      </c>
    </row>
    <row r="73" spans="1:44" x14ac:dyDescent="0.25">
      <c r="A73" s="30" t="s">
        <v>76</v>
      </c>
      <c r="B73" s="36">
        <v>13</v>
      </c>
      <c r="C73" s="36">
        <v>15</v>
      </c>
      <c r="D73" s="36">
        <v>18</v>
      </c>
      <c r="E73" s="36">
        <v>16</v>
      </c>
      <c r="F73" s="36">
        <v>20</v>
      </c>
      <c r="G73" s="37">
        <v>16.399999999999999</v>
      </c>
      <c r="H73" s="32">
        <v>87</v>
      </c>
      <c r="J73" s="30" t="s">
        <v>76</v>
      </c>
      <c r="K73" s="36">
        <v>0</v>
      </c>
      <c r="L73" s="36">
        <v>0</v>
      </c>
      <c r="M73" s="36">
        <v>1</v>
      </c>
      <c r="N73" s="36">
        <v>0</v>
      </c>
      <c r="O73" s="36">
        <v>1</v>
      </c>
      <c r="P73" s="37">
        <v>0.4</v>
      </c>
      <c r="Q73" s="32">
        <v>86</v>
      </c>
      <c r="S73" s="30" t="s">
        <v>76</v>
      </c>
      <c r="T73" s="36">
        <v>0</v>
      </c>
      <c r="U73" s="36">
        <v>0</v>
      </c>
      <c r="V73" s="36">
        <v>1</v>
      </c>
      <c r="W73" s="36">
        <v>0</v>
      </c>
      <c r="X73" s="36">
        <v>1</v>
      </c>
      <c r="Y73" s="37">
        <v>0.4</v>
      </c>
      <c r="Z73" s="32">
        <v>88</v>
      </c>
      <c r="AB73" s="30" t="s">
        <v>76</v>
      </c>
      <c r="AC73" s="36">
        <v>1</v>
      </c>
      <c r="AD73" s="36">
        <v>1</v>
      </c>
      <c r="AE73" s="36">
        <v>1</v>
      </c>
      <c r="AF73" s="36">
        <v>0</v>
      </c>
      <c r="AG73" s="36">
        <v>2</v>
      </c>
      <c r="AH73" s="37">
        <v>1</v>
      </c>
      <c r="AI73" s="32">
        <v>87</v>
      </c>
      <c r="AK73" s="30" t="s">
        <v>76</v>
      </c>
      <c r="AL73" s="36">
        <v>2</v>
      </c>
      <c r="AM73" s="36">
        <v>3</v>
      </c>
      <c r="AN73" s="36">
        <v>1</v>
      </c>
      <c r="AO73" s="36">
        <v>0</v>
      </c>
      <c r="AP73" s="36">
        <v>2</v>
      </c>
      <c r="AQ73" s="37">
        <v>1.6</v>
      </c>
      <c r="AR73" s="32">
        <v>86</v>
      </c>
    </row>
    <row r="74" spans="1:44" x14ac:dyDescent="0.25">
      <c r="A74" s="30" t="s">
        <v>77</v>
      </c>
      <c r="B74" s="36">
        <v>46</v>
      </c>
      <c r="C74" s="36">
        <v>42</v>
      </c>
      <c r="D74" s="36">
        <v>47</v>
      </c>
      <c r="E74" s="36">
        <v>54</v>
      </c>
      <c r="F74" s="36">
        <v>38</v>
      </c>
      <c r="G74" s="37">
        <v>45.4</v>
      </c>
      <c r="H74" s="32">
        <v>63</v>
      </c>
      <c r="J74" s="30" t="s">
        <v>77</v>
      </c>
      <c r="K74" s="36">
        <v>1</v>
      </c>
      <c r="L74" s="36">
        <v>0</v>
      </c>
      <c r="M74" s="36">
        <v>3</v>
      </c>
      <c r="N74" s="36">
        <v>1</v>
      </c>
      <c r="O74" s="36">
        <v>1</v>
      </c>
      <c r="P74" s="37">
        <v>1.2</v>
      </c>
      <c r="Q74" s="32">
        <v>71</v>
      </c>
      <c r="S74" s="30" t="s">
        <v>77</v>
      </c>
      <c r="T74" s="36">
        <v>1</v>
      </c>
      <c r="U74" s="36">
        <v>0</v>
      </c>
      <c r="V74" s="36">
        <v>3</v>
      </c>
      <c r="W74" s="36">
        <v>1</v>
      </c>
      <c r="X74" s="36">
        <v>1</v>
      </c>
      <c r="Y74" s="37">
        <v>1.2</v>
      </c>
      <c r="Z74" s="32">
        <v>72</v>
      </c>
      <c r="AB74" s="30" t="s">
        <v>77</v>
      </c>
      <c r="AC74" s="36">
        <v>1</v>
      </c>
      <c r="AD74" s="36">
        <v>1</v>
      </c>
      <c r="AE74" s="36">
        <v>1</v>
      </c>
      <c r="AF74" s="36">
        <v>0</v>
      </c>
      <c r="AG74" s="36">
        <v>2</v>
      </c>
      <c r="AH74" s="37">
        <v>1</v>
      </c>
      <c r="AI74" s="32">
        <v>87</v>
      </c>
      <c r="AK74" s="30" t="s">
        <v>77</v>
      </c>
      <c r="AL74" s="36">
        <v>2</v>
      </c>
      <c r="AM74" s="36">
        <v>1</v>
      </c>
      <c r="AN74" s="36">
        <v>1</v>
      </c>
      <c r="AO74" s="36">
        <v>0</v>
      </c>
      <c r="AP74" s="36">
        <v>2</v>
      </c>
      <c r="AQ74" s="37">
        <v>1.2</v>
      </c>
      <c r="AR74" s="32">
        <v>91</v>
      </c>
    </row>
    <row r="75" spans="1:44" x14ac:dyDescent="0.25">
      <c r="A75" s="30" t="s">
        <v>78</v>
      </c>
      <c r="B75" s="36">
        <v>92</v>
      </c>
      <c r="C75" s="36">
        <v>104</v>
      </c>
      <c r="D75" s="36">
        <v>87</v>
      </c>
      <c r="E75" s="36">
        <v>92</v>
      </c>
      <c r="F75" s="36">
        <v>97</v>
      </c>
      <c r="G75" s="37">
        <v>94.4</v>
      </c>
      <c r="H75" s="32">
        <v>37</v>
      </c>
      <c r="J75" s="30" t="s">
        <v>78</v>
      </c>
      <c r="K75" s="36">
        <v>4</v>
      </c>
      <c r="L75" s="36">
        <v>6</v>
      </c>
      <c r="M75" s="36">
        <v>3</v>
      </c>
      <c r="N75" s="36">
        <v>5</v>
      </c>
      <c r="O75" s="36">
        <v>2</v>
      </c>
      <c r="P75" s="37">
        <v>4</v>
      </c>
      <c r="Q75" s="32">
        <v>35</v>
      </c>
      <c r="S75" s="30" t="s">
        <v>78</v>
      </c>
      <c r="T75" s="36">
        <v>4</v>
      </c>
      <c r="U75" s="36">
        <v>6</v>
      </c>
      <c r="V75" s="36">
        <v>4</v>
      </c>
      <c r="W75" s="36">
        <v>5</v>
      </c>
      <c r="X75" s="36">
        <v>2</v>
      </c>
      <c r="Y75" s="37">
        <v>4.2</v>
      </c>
      <c r="Z75" s="32">
        <v>37</v>
      </c>
      <c r="AB75" s="30" t="s">
        <v>78</v>
      </c>
      <c r="AC75" s="36">
        <v>9</v>
      </c>
      <c r="AD75" s="36">
        <v>9</v>
      </c>
      <c r="AE75" s="36">
        <v>6</v>
      </c>
      <c r="AF75" s="36">
        <v>8</v>
      </c>
      <c r="AG75" s="36">
        <v>5</v>
      </c>
      <c r="AH75" s="37">
        <v>7.4</v>
      </c>
      <c r="AI75" s="32">
        <v>31</v>
      </c>
      <c r="AK75" s="30" t="s">
        <v>78</v>
      </c>
      <c r="AL75" s="36">
        <v>12</v>
      </c>
      <c r="AM75" s="36">
        <v>11</v>
      </c>
      <c r="AN75" s="36">
        <v>6</v>
      </c>
      <c r="AO75" s="36">
        <v>15</v>
      </c>
      <c r="AP75" s="36">
        <v>8</v>
      </c>
      <c r="AQ75" s="37">
        <v>10.4</v>
      </c>
      <c r="AR75" s="32">
        <v>27</v>
      </c>
    </row>
    <row r="76" spans="1:44" x14ac:dyDescent="0.25">
      <c r="A76" s="30" t="s">
        <v>79</v>
      </c>
      <c r="B76" s="36">
        <v>17</v>
      </c>
      <c r="C76" s="36">
        <v>16</v>
      </c>
      <c r="D76" s="36">
        <v>14</v>
      </c>
      <c r="E76" s="36">
        <v>7</v>
      </c>
      <c r="F76" s="36">
        <v>15</v>
      </c>
      <c r="G76" s="37">
        <v>13.8</v>
      </c>
      <c r="H76" s="32">
        <v>90</v>
      </c>
      <c r="J76" s="30" t="s">
        <v>79</v>
      </c>
      <c r="K76" s="36">
        <v>1</v>
      </c>
      <c r="L76" s="36">
        <v>0</v>
      </c>
      <c r="M76" s="36">
        <v>1</v>
      </c>
      <c r="N76" s="36">
        <v>0</v>
      </c>
      <c r="O76" s="36">
        <v>0</v>
      </c>
      <c r="P76" s="37">
        <v>0.4</v>
      </c>
      <c r="Q76" s="32">
        <v>86</v>
      </c>
      <c r="S76" s="30" t="s">
        <v>79</v>
      </c>
      <c r="T76" s="36">
        <v>1</v>
      </c>
      <c r="U76" s="36">
        <v>0</v>
      </c>
      <c r="V76" s="36">
        <v>1</v>
      </c>
      <c r="W76" s="36">
        <v>0</v>
      </c>
      <c r="X76" s="36">
        <v>0</v>
      </c>
      <c r="Y76" s="37">
        <v>0.4</v>
      </c>
      <c r="Z76" s="32">
        <v>88</v>
      </c>
      <c r="AB76" s="30" t="s">
        <v>79</v>
      </c>
      <c r="AC76" s="36">
        <v>0</v>
      </c>
      <c r="AD76" s="36">
        <v>2</v>
      </c>
      <c r="AE76" s="36">
        <v>5</v>
      </c>
      <c r="AF76" s="36">
        <v>0</v>
      </c>
      <c r="AG76" s="36">
        <v>3</v>
      </c>
      <c r="AH76" s="37">
        <v>2</v>
      </c>
      <c r="AI76" s="32">
        <v>76</v>
      </c>
      <c r="AK76" s="30" t="s">
        <v>79</v>
      </c>
      <c r="AL76" s="36">
        <v>0</v>
      </c>
      <c r="AM76" s="36">
        <v>4</v>
      </c>
      <c r="AN76" s="36">
        <v>5</v>
      </c>
      <c r="AO76" s="36">
        <v>0</v>
      </c>
      <c r="AP76" s="36">
        <v>3</v>
      </c>
      <c r="AQ76" s="37">
        <v>2.4</v>
      </c>
      <c r="AR76" s="32">
        <v>78</v>
      </c>
    </row>
    <row r="77" spans="1:44" x14ac:dyDescent="0.25">
      <c r="A77" s="30" t="s">
        <v>80</v>
      </c>
      <c r="B77" s="36">
        <v>51</v>
      </c>
      <c r="C77" s="36">
        <v>56</v>
      </c>
      <c r="D77" s="36">
        <v>54</v>
      </c>
      <c r="E77" s="36">
        <v>50</v>
      </c>
      <c r="F77" s="36">
        <v>46</v>
      </c>
      <c r="G77" s="37">
        <v>51.4</v>
      </c>
      <c r="H77" s="32">
        <v>61</v>
      </c>
      <c r="J77" s="30" t="s">
        <v>80</v>
      </c>
      <c r="K77" s="36">
        <v>1</v>
      </c>
      <c r="L77" s="36">
        <v>0</v>
      </c>
      <c r="M77" s="36">
        <v>1</v>
      </c>
      <c r="N77" s="36">
        <v>1</v>
      </c>
      <c r="O77" s="36">
        <v>1</v>
      </c>
      <c r="P77" s="37">
        <v>0.8</v>
      </c>
      <c r="Q77" s="32">
        <v>80</v>
      </c>
      <c r="S77" s="30" t="s">
        <v>80</v>
      </c>
      <c r="T77" s="36">
        <v>1</v>
      </c>
      <c r="U77" s="36">
        <v>0</v>
      </c>
      <c r="V77" s="36">
        <v>1</v>
      </c>
      <c r="W77" s="36">
        <v>2</v>
      </c>
      <c r="X77" s="36">
        <v>1</v>
      </c>
      <c r="Y77" s="37">
        <v>1</v>
      </c>
      <c r="Z77" s="32">
        <v>77</v>
      </c>
      <c r="AB77" s="30" t="s">
        <v>80</v>
      </c>
      <c r="AC77" s="36">
        <v>1</v>
      </c>
      <c r="AD77" s="36">
        <v>3</v>
      </c>
      <c r="AE77" s="36">
        <v>7</v>
      </c>
      <c r="AF77" s="36">
        <v>10</v>
      </c>
      <c r="AG77" s="36">
        <v>5</v>
      </c>
      <c r="AH77" s="37">
        <v>5.2</v>
      </c>
      <c r="AI77" s="32">
        <v>44</v>
      </c>
      <c r="AK77" s="30" t="s">
        <v>80</v>
      </c>
      <c r="AL77" s="36">
        <v>1</v>
      </c>
      <c r="AM77" s="36">
        <v>3</v>
      </c>
      <c r="AN77" s="36">
        <v>7</v>
      </c>
      <c r="AO77" s="36">
        <v>13</v>
      </c>
      <c r="AP77" s="36">
        <v>5</v>
      </c>
      <c r="AQ77" s="37">
        <v>5.8</v>
      </c>
      <c r="AR77" s="32">
        <v>51</v>
      </c>
    </row>
    <row r="78" spans="1:44" x14ac:dyDescent="0.25">
      <c r="A78" s="30" t="s">
        <v>81</v>
      </c>
      <c r="B78" s="36">
        <v>194</v>
      </c>
      <c r="C78" s="36">
        <v>265</v>
      </c>
      <c r="D78" s="36">
        <v>199</v>
      </c>
      <c r="E78" s="36">
        <v>189</v>
      </c>
      <c r="F78" s="36">
        <v>170</v>
      </c>
      <c r="G78" s="37">
        <v>203.4</v>
      </c>
      <c r="H78" s="32">
        <v>18</v>
      </c>
      <c r="J78" s="30" t="s">
        <v>81</v>
      </c>
      <c r="K78" s="36">
        <v>11</v>
      </c>
      <c r="L78" s="36">
        <v>6</v>
      </c>
      <c r="M78" s="36">
        <v>5</v>
      </c>
      <c r="N78" s="36">
        <v>8</v>
      </c>
      <c r="O78" s="36">
        <v>4</v>
      </c>
      <c r="P78" s="37">
        <v>6.8</v>
      </c>
      <c r="Q78" s="32">
        <v>10</v>
      </c>
      <c r="S78" s="30" t="s">
        <v>81</v>
      </c>
      <c r="T78" s="36">
        <v>13</v>
      </c>
      <c r="U78" s="36">
        <v>7</v>
      </c>
      <c r="V78" s="36">
        <v>5</v>
      </c>
      <c r="W78" s="36">
        <v>8</v>
      </c>
      <c r="X78" s="36">
        <v>6</v>
      </c>
      <c r="Y78" s="37">
        <v>7.8</v>
      </c>
      <c r="Z78" s="32">
        <v>10</v>
      </c>
      <c r="AB78" s="30" t="s">
        <v>81</v>
      </c>
      <c r="AC78" s="36">
        <v>10</v>
      </c>
      <c r="AD78" s="36">
        <v>14</v>
      </c>
      <c r="AE78" s="36">
        <v>14</v>
      </c>
      <c r="AF78" s="36">
        <v>11</v>
      </c>
      <c r="AG78" s="36">
        <v>7</v>
      </c>
      <c r="AH78" s="37">
        <v>11.2</v>
      </c>
      <c r="AI78" s="32">
        <v>18</v>
      </c>
      <c r="AK78" s="30" t="s">
        <v>81</v>
      </c>
      <c r="AL78" s="36">
        <v>14</v>
      </c>
      <c r="AM78" s="36">
        <v>20</v>
      </c>
      <c r="AN78" s="36">
        <v>17</v>
      </c>
      <c r="AO78" s="36">
        <v>21</v>
      </c>
      <c r="AP78" s="36">
        <v>10</v>
      </c>
      <c r="AQ78" s="37">
        <v>16.399999999999999</v>
      </c>
      <c r="AR78" s="32">
        <v>16</v>
      </c>
    </row>
    <row r="79" spans="1:44" x14ac:dyDescent="0.25">
      <c r="A79" s="30" t="s">
        <v>82</v>
      </c>
      <c r="B79" s="36">
        <v>24</v>
      </c>
      <c r="C79" s="36">
        <v>27</v>
      </c>
      <c r="D79" s="36">
        <v>21</v>
      </c>
      <c r="E79" s="36">
        <v>18</v>
      </c>
      <c r="F79" s="36">
        <v>23</v>
      </c>
      <c r="G79" s="37">
        <v>22.6</v>
      </c>
      <c r="H79" s="32">
        <v>82</v>
      </c>
      <c r="J79" s="30" t="s">
        <v>82</v>
      </c>
      <c r="K79" s="36">
        <v>1</v>
      </c>
      <c r="L79" s="36">
        <v>1</v>
      </c>
      <c r="M79" s="36">
        <v>0</v>
      </c>
      <c r="N79" s="36">
        <v>1</v>
      </c>
      <c r="O79" s="36">
        <v>0</v>
      </c>
      <c r="P79" s="37">
        <v>0.6</v>
      </c>
      <c r="Q79" s="32">
        <v>84</v>
      </c>
      <c r="S79" s="30" t="s">
        <v>82</v>
      </c>
      <c r="T79" s="36">
        <v>1</v>
      </c>
      <c r="U79" s="36">
        <v>1</v>
      </c>
      <c r="V79" s="36">
        <v>0</v>
      </c>
      <c r="W79" s="36">
        <v>1</v>
      </c>
      <c r="X79" s="36">
        <v>0</v>
      </c>
      <c r="Y79" s="37">
        <v>0.6</v>
      </c>
      <c r="Z79" s="32">
        <v>84</v>
      </c>
      <c r="AB79" s="30" t="s">
        <v>82</v>
      </c>
      <c r="AC79" s="36">
        <v>0</v>
      </c>
      <c r="AD79" s="36">
        <v>1</v>
      </c>
      <c r="AE79" s="36">
        <v>0</v>
      </c>
      <c r="AF79" s="36">
        <v>3</v>
      </c>
      <c r="AG79" s="36">
        <v>0</v>
      </c>
      <c r="AH79" s="37">
        <v>0.8</v>
      </c>
      <c r="AI79" s="32">
        <v>91</v>
      </c>
      <c r="AK79" s="30" t="s">
        <v>82</v>
      </c>
      <c r="AL79" s="36">
        <v>0</v>
      </c>
      <c r="AM79" s="36">
        <v>3</v>
      </c>
      <c r="AN79" s="36">
        <v>0</v>
      </c>
      <c r="AO79" s="36">
        <v>3</v>
      </c>
      <c r="AP79" s="36">
        <v>0</v>
      </c>
      <c r="AQ79" s="37">
        <v>1.2</v>
      </c>
      <c r="AR79" s="32">
        <v>91</v>
      </c>
    </row>
    <row r="80" spans="1:44" x14ac:dyDescent="0.25">
      <c r="A80" s="30" t="s">
        <v>83</v>
      </c>
      <c r="B80" s="36">
        <v>162</v>
      </c>
      <c r="C80" s="36">
        <v>152</v>
      </c>
      <c r="D80" s="36">
        <v>163</v>
      </c>
      <c r="E80" s="36">
        <v>139</v>
      </c>
      <c r="F80" s="36">
        <v>192</v>
      </c>
      <c r="G80" s="37">
        <v>161.6</v>
      </c>
      <c r="H80" s="32">
        <v>21</v>
      </c>
      <c r="J80" s="30" t="s">
        <v>83</v>
      </c>
      <c r="K80" s="36">
        <v>1</v>
      </c>
      <c r="L80" s="36">
        <v>8</v>
      </c>
      <c r="M80" s="36">
        <v>7</v>
      </c>
      <c r="N80" s="36">
        <v>2</v>
      </c>
      <c r="O80" s="36">
        <v>10</v>
      </c>
      <c r="P80" s="37">
        <v>5.6</v>
      </c>
      <c r="Q80" s="32">
        <v>20</v>
      </c>
      <c r="S80" s="30" t="s">
        <v>83</v>
      </c>
      <c r="T80" s="36">
        <v>1</v>
      </c>
      <c r="U80" s="36">
        <v>9</v>
      </c>
      <c r="V80" s="36">
        <v>9</v>
      </c>
      <c r="W80" s="36">
        <v>2</v>
      </c>
      <c r="X80" s="36">
        <v>10</v>
      </c>
      <c r="Y80" s="37">
        <v>6.2</v>
      </c>
      <c r="Z80" s="32">
        <v>21</v>
      </c>
      <c r="AB80" s="30" t="s">
        <v>83</v>
      </c>
      <c r="AC80" s="36">
        <v>7</v>
      </c>
      <c r="AD80" s="36">
        <v>10</v>
      </c>
      <c r="AE80" s="36">
        <v>16</v>
      </c>
      <c r="AF80" s="36">
        <v>8</v>
      </c>
      <c r="AG80" s="36">
        <v>14</v>
      </c>
      <c r="AH80" s="37">
        <v>11</v>
      </c>
      <c r="AI80" s="32">
        <v>19</v>
      </c>
      <c r="AK80" s="30" t="s">
        <v>83</v>
      </c>
      <c r="AL80" s="36">
        <v>7</v>
      </c>
      <c r="AM80" s="36">
        <v>10</v>
      </c>
      <c r="AN80" s="36">
        <v>20</v>
      </c>
      <c r="AO80" s="36">
        <v>10</v>
      </c>
      <c r="AP80" s="36">
        <v>18</v>
      </c>
      <c r="AQ80" s="37">
        <v>13</v>
      </c>
      <c r="AR80" s="32">
        <v>20</v>
      </c>
    </row>
    <row r="81" spans="1:44" x14ac:dyDescent="0.25">
      <c r="A81" s="30" t="s">
        <v>84</v>
      </c>
      <c r="B81" s="36">
        <v>58</v>
      </c>
      <c r="C81" s="36">
        <v>51</v>
      </c>
      <c r="D81" s="36">
        <v>45</v>
      </c>
      <c r="E81" s="36">
        <v>49</v>
      </c>
      <c r="F81" s="36">
        <v>59</v>
      </c>
      <c r="G81" s="37">
        <v>52.4</v>
      </c>
      <c r="H81" s="32">
        <v>60</v>
      </c>
      <c r="J81" s="30" t="s">
        <v>84</v>
      </c>
      <c r="K81" s="36">
        <v>1</v>
      </c>
      <c r="L81" s="36">
        <v>1</v>
      </c>
      <c r="M81" s="36">
        <v>4</v>
      </c>
      <c r="N81" s="36">
        <v>1</v>
      </c>
      <c r="O81" s="36">
        <v>3</v>
      </c>
      <c r="P81" s="37">
        <v>2</v>
      </c>
      <c r="Q81" s="32">
        <v>58</v>
      </c>
      <c r="S81" s="30" t="s">
        <v>84</v>
      </c>
      <c r="T81" s="36">
        <v>1</v>
      </c>
      <c r="U81" s="36">
        <v>2</v>
      </c>
      <c r="V81" s="36">
        <v>4</v>
      </c>
      <c r="W81" s="36">
        <v>1</v>
      </c>
      <c r="X81" s="36">
        <v>3</v>
      </c>
      <c r="Y81" s="37">
        <v>2.2000000000000002</v>
      </c>
      <c r="Z81" s="32">
        <v>56</v>
      </c>
      <c r="AB81" s="30" t="s">
        <v>84</v>
      </c>
      <c r="AC81" s="36">
        <v>1</v>
      </c>
      <c r="AD81" s="36">
        <v>1</v>
      </c>
      <c r="AE81" s="36">
        <v>1</v>
      </c>
      <c r="AF81" s="36">
        <v>2</v>
      </c>
      <c r="AG81" s="36">
        <v>5</v>
      </c>
      <c r="AH81" s="37">
        <v>2</v>
      </c>
      <c r="AI81" s="32">
        <v>76</v>
      </c>
      <c r="AK81" s="30" t="s">
        <v>84</v>
      </c>
      <c r="AL81" s="36">
        <v>2</v>
      </c>
      <c r="AM81" s="36">
        <v>5</v>
      </c>
      <c r="AN81" s="36">
        <v>1</v>
      </c>
      <c r="AO81" s="36">
        <v>2</v>
      </c>
      <c r="AP81" s="36">
        <v>5</v>
      </c>
      <c r="AQ81" s="37">
        <v>3</v>
      </c>
      <c r="AR81" s="32">
        <v>74</v>
      </c>
    </row>
    <row r="82" spans="1:44" x14ac:dyDescent="0.25">
      <c r="A82" s="30" t="s">
        <v>85</v>
      </c>
      <c r="B82" s="36">
        <v>248</v>
      </c>
      <c r="C82" s="36">
        <v>269</v>
      </c>
      <c r="D82" s="36">
        <v>259</v>
      </c>
      <c r="E82" s="36">
        <v>290</v>
      </c>
      <c r="F82" s="36">
        <v>270</v>
      </c>
      <c r="G82" s="37">
        <v>267.2</v>
      </c>
      <c r="H82" s="32">
        <v>10</v>
      </c>
      <c r="J82" s="30" t="s">
        <v>85</v>
      </c>
      <c r="K82" s="36">
        <v>12</v>
      </c>
      <c r="L82" s="36">
        <v>10</v>
      </c>
      <c r="M82" s="36">
        <v>8</v>
      </c>
      <c r="N82" s="36">
        <v>7</v>
      </c>
      <c r="O82" s="36">
        <v>6</v>
      </c>
      <c r="P82" s="37">
        <v>8.6</v>
      </c>
      <c r="Q82" s="32">
        <v>7</v>
      </c>
      <c r="S82" s="30" t="s">
        <v>85</v>
      </c>
      <c r="T82" s="36">
        <v>14</v>
      </c>
      <c r="U82" s="36">
        <v>12</v>
      </c>
      <c r="V82" s="36">
        <v>9</v>
      </c>
      <c r="W82" s="36">
        <v>8</v>
      </c>
      <c r="X82" s="36">
        <v>6</v>
      </c>
      <c r="Y82" s="37">
        <v>9.8000000000000007</v>
      </c>
      <c r="Z82" s="32">
        <v>7</v>
      </c>
      <c r="AB82" s="30" t="s">
        <v>85</v>
      </c>
      <c r="AC82" s="36">
        <v>23</v>
      </c>
      <c r="AD82" s="36">
        <v>23</v>
      </c>
      <c r="AE82" s="36">
        <v>34</v>
      </c>
      <c r="AF82" s="36">
        <v>27</v>
      </c>
      <c r="AG82" s="36">
        <v>33</v>
      </c>
      <c r="AH82" s="37">
        <v>28</v>
      </c>
      <c r="AI82" s="32">
        <v>2</v>
      </c>
      <c r="AK82" s="30" t="s">
        <v>85</v>
      </c>
      <c r="AL82" s="36">
        <v>29</v>
      </c>
      <c r="AM82" s="36">
        <v>32</v>
      </c>
      <c r="AN82" s="36">
        <v>43</v>
      </c>
      <c r="AO82" s="36">
        <v>33</v>
      </c>
      <c r="AP82" s="36">
        <v>36</v>
      </c>
      <c r="AQ82" s="37">
        <v>34.6</v>
      </c>
      <c r="AR82" s="32">
        <v>4</v>
      </c>
    </row>
    <row r="83" spans="1:44" x14ac:dyDescent="0.25">
      <c r="A83" s="30" t="s">
        <v>86</v>
      </c>
      <c r="B83" s="36">
        <v>106</v>
      </c>
      <c r="C83" s="36">
        <v>128</v>
      </c>
      <c r="D83" s="36">
        <v>116</v>
      </c>
      <c r="E83" s="36">
        <v>134</v>
      </c>
      <c r="F83" s="36">
        <v>100</v>
      </c>
      <c r="G83" s="37">
        <v>116.8</v>
      </c>
      <c r="H83" s="32">
        <v>29</v>
      </c>
      <c r="J83" s="30" t="s">
        <v>86</v>
      </c>
      <c r="K83" s="36">
        <v>2</v>
      </c>
      <c r="L83" s="36">
        <v>6</v>
      </c>
      <c r="M83" s="36">
        <v>4</v>
      </c>
      <c r="N83" s="36">
        <v>4</v>
      </c>
      <c r="O83" s="36">
        <v>1</v>
      </c>
      <c r="P83" s="37">
        <v>3.4</v>
      </c>
      <c r="Q83" s="32">
        <v>39</v>
      </c>
      <c r="S83" s="30" t="s">
        <v>86</v>
      </c>
      <c r="T83" s="36">
        <v>2</v>
      </c>
      <c r="U83" s="36">
        <v>6</v>
      </c>
      <c r="V83" s="36">
        <v>4</v>
      </c>
      <c r="W83" s="36">
        <v>5</v>
      </c>
      <c r="X83" s="36">
        <v>1</v>
      </c>
      <c r="Y83" s="37">
        <v>3.6</v>
      </c>
      <c r="Z83" s="32">
        <v>39</v>
      </c>
      <c r="AB83" s="30" t="s">
        <v>86</v>
      </c>
      <c r="AC83" s="36">
        <v>3</v>
      </c>
      <c r="AD83" s="36">
        <v>11</v>
      </c>
      <c r="AE83" s="36">
        <v>7</v>
      </c>
      <c r="AF83" s="36">
        <v>10</v>
      </c>
      <c r="AG83" s="36">
        <v>10</v>
      </c>
      <c r="AH83" s="37">
        <v>8.1999999999999993</v>
      </c>
      <c r="AI83" s="32">
        <v>26</v>
      </c>
      <c r="AK83" s="30" t="s">
        <v>86</v>
      </c>
      <c r="AL83" s="36">
        <v>3</v>
      </c>
      <c r="AM83" s="36">
        <v>12</v>
      </c>
      <c r="AN83" s="36">
        <v>7</v>
      </c>
      <c r="AO83" s="36">
        <v>12</v>
      </c>
      <c r="AP83" s="36">
        <v>11</v>
      </c>
      <c r="AQ83" s="37">
        <v>9</v>
      </c>
      <c r="AR83" s="32">
        <v>34</v>
      </c>
    </row>
    <row r="84" spans="1:44" x14ac:dyDescent="0.25">
      <c r="A84" s="30" t="s">
        <v>87</v>
      </c>
      <c r="B84" s="36">
        <v>197</v>
      </c>
      <c r="C84" s="36">
        <v>167</v>
      </c>
      <c r="D84" s="36">
        <v>178</v>
      </c>
      <c r="E84" s="36">
        <v>164</v>
      </c>
      <c r="F84" s="36">
        <v>176</v>
      </c>
      <c r="G84" s="37">
        <v>176.4</v>
      </c>
      <c r="H84" s="32">
        <v>20</v>
      </c>
      <c r="J84" s="30" t="s">
        <v>87</v>
      </c>
      <c r="K84" s="36">
        <v>5</v>
      </c>
      <c r="L84" s="36">
        <v>9</v>
      </c>
      <c r="M84" s="36">
        <v>6</v>
      </c>
      <c r="N84" s="36">
        <v>5</v>
      </c>
      <c r="O84" s="36">
        <v>4</v>
      </c>
      <c r="P84" s="37">
        <v>5.8</v>
      </c>
      <c r="Q84" s="32">
        <v>16</v>
      </c>
      <c r="S84" s="30" t="s">
        <v>87</v>
      </c>
      <c r="T84" s="36">
        <v>5</v>
      </c>
      <c r="U84" s="36">
        <v>10</v>
      </c>
      <c r="V84" s="36">
        <v>7</v>
      </c>
      <c r="W84" s="36">
        <v>6</v>
      </c>
      <c r="X84" s="36">
        <v>4</v>
      </c>
      <c r="Y84" s="37">
        <v>6.4</v>
      </c>
      <c r="Z84" s="32">
        <v>17</v>
      </c>
      <c r="AB84" s="30" t="s">
        <v>87</v>
      </c>
      <c r="AC84" s="36">
        <v>11</v>
      </c>
      <c r="AD84" s="36">
        <v>13</v>
      </c>
      <c r="AE84" s="36">
        <v>17</v>
      </c>
      <c r="AF84" s="36">
        <v>18</v>
      </c>
      <c r="AG84" s="36">
        <v>15</v>
      </c>
      <c r="AH84" s="37">
        <v>14.8</v>
      </c>
      <c r="AI84" s="32">
        <v>14</v>
      </c>
      <c r="AK84" s="30" t="s">
        <v>87</v>
      </c>
      <c r="AL84" s="36">
        <v>14</v>
      </c>
      <c r="AM84" s="36">
        <v>18</v>
      </c>
      <c r="AN84" s="36">
        <v>18</v>
      </c>
      <c r="AO84" s="36">
        <v>24</v>
      </c>
      <c r="AP84" s="36">
        <v>21</v>
      </c>
      <c r="AQ84" s="37">
        <v>19</v>
      </c>
      <c r="AR84" s="32">
        <v>12</v>
      </c>
    </row>
    <row r="85" spans="1:44" x14ac:dyDescent="0.25">
      <c r="A85" s="30" t="s">
        <v>88</v>
      </c>
      <c r="B85" s="36">
        <v>65</v>
      </c>
      <c r="C85" s="36">
        <v>56</v>
      </c>
      <c r="D85" s="36">
        <v>59</v>
      </c>
      <c r="E85" s="36">
        <v>42</v>
      </c>
      <c r="F85" s="36">
        <v>72</v>
      </c>
      <c r="G85" s="37">
        <v>58.8</v>
      </c>
      <c r="H85" s="32">
        <v>58</v>
      </c>
      <c r="J85" s="30" t="s">
        <v>88</v>
      </c>
      <c r="K85" s="36">
        <v>3</v>
      </c>
      <c r="L85" s="36">
        <v>3</v>
      </c>
      <c r="M85" s="36">
        <v>0</v>
      </c>
      <c r="N85" s="36">
        <v>0</v>
      </c>
      <c r="O85" s="36">
        <v>4</v>
      </c>
      <c r="P85" s="37">
        <v>2</v>
      </c>
      <c r="Q85" s="32">
        <v>58</v>
      </c>
      <c r="S85" s="30" t="s">
        <v>88</v>
      </c>
      <c r="T85" s="36">
        <v>3</v>
      </c>
      <c r="U85" s="36">
        <v>4</v>
      </c>
      <c r="V85" s="36">
        <v>0</v>
      </c>
      <c r="W85" s="36">
        <v>0</v>
      </c>
      <c r="X85" s="36">
        <v>5</v>
      </c>
      <c r="Y85" s="37">
        <v>2.4</v>
      </c>
      <c r="Z85" s="32">
        <v>53</v>
      </c>
      <c r="AB85" s="30" t="s">
        <v>88</v>
      </c>
      <c r="AC85" s="36">
        <v>4</v>
      </c>
      <c r="AD85" s="36">
        <v>1</v>
      </c>
      <c r="AE85" s="36">
        <v>6</v>
      </c>
      <c r="AF85" s="36">
        <v>5</v>
      </c>
      <c r="AG85" s="36">
        <v>3</v>
      </c>
      <c r="AH85" s="37">
        <v>3.8</v>
      </c>
      <c r="AI85" s="32">
        <v>56</v>
      </c>
      <c r="AK85" s="30" t="s">
        <v>88</v>
      </c>
      <c r="AL85" s="36">
        <v>6</v>
      </c>
      <c r="AM85" s="36">
        <v>2</v>
      </c>
      <c r="AN85" s="36">
        <v>8</v>
      </c>
      <c r="AO85" s="36">
        <v>5</v>
      </c>
      <c r="AP85" s="36">
        <v>4</v>
      </c>
      <c r="AQ85" s="37">
        <v>5</v>
      </c>
      <c r="AR85" s="32">
        <v>57</v>
      </c>
    </row>
    <row r="86" spans="1:44" x14ac:dyDescent="0.25">
      <c r="A86" s="30" t="s">
        <v>89</v>
      </c>
      <c r="B86" s="36">
        <v>110</v>
      </c>
      <c r="C86" s="36">
        <v>104</v>
      </c>
      <c r="D86" s="36">
        <v>119</v>
      </c>
      <c r="E86" s="36">
        <v>84</v>
      </c>
      <c r="F86" s="36">
        <v>107</v>
      </c>
      <c r="G86" s="37">
        <v>104.8</v>
      </c>
      <c r="H86" s="32">
        <v>32</v>
      </c>
      <c r="J86" s="30" t="s">
        <v>89</v>
      </c>
      <c r="K86" s="36">
        <v>5</v>
      </c>
      <c r="L86" s="36">
        <v>4</v>
      </c>
      <c r="M86" s="36">
        <v>9</v>
      </c>
      <c r="N86" s="36">
        <v>3</v>
      </c>
      <c r="O86" s="36">
        <v>3</v>
      </c>
      <c r="P86" s="37">
        <v>4.8</v>
      </c>
      <c r="Q86" s="32">
        <v>27</v>
      </c>
      <c r="S86" s="30" t="s">
        <v>89</v>
      </c>
      <c r="T86" s="36">
        <v>5</v>
      </c>
      <c r="U86" s="36">
        <v>4</v>
      </c>
      <c r="V86" s="36">
        <v>10</v>
      </c>
      <c r="W86" s="36">
        <v>4</v>
      </c>
      <c r="X86" s="36">
        <v>3</v>
      </c>
      <c r="Y86" s="37">
        <v>5.2</v>
      </c>
      <c r="Z86" s="32">
        <v>29</v>
      </c>
      <c r="AB86" s="30" t="s">
        <v>89</v>
      </c>
      <c r="AC86" s="36">
        <v>5</v>
      </c>
      <c r="AD86" s="36">
        <v>8</v>
      </c>
      <c r="AE86" s="36">
        <v>8</v>
      </c>
      <c r="AF86" s="36">
        <v>5</v>
      </c>
      <c r="AG86" s="36">
        <v>12</v>
      </c>
      <c r="AH86" s="37">
        <v>7.6</v>
      </c>
      <c r="AI86" s="32">
        <v>29</v>
      </c>
      <c r="AK86" s="30" t="s">
        <v>89</v>
      </c>
      <c r="AL86" s="36">
        <v>7</v>
      </c>
      <c r="AM86" s="36">
        <v>11</v>
      </c>
      <c r="AN86" s="36">
        <v>9</v>
      </c>
      <c r="AO86" s="36">
        <v>8</v>
      </c>
      <c r="AP86" s="36">
        <v>13</v>
      </c>
      <c r="AQ86" s="37">
        <v>9.6</v>
      </c>
      <c r="AR86" s="32">
        <v>31</v>
      </c>
    </row>
    <row r="87" spans="1:44" x14ac:dyDescent="0.25">
      <c r="A87" s="30" t="s">
        <v>90</v>
      </c>
      <c r="B87" s="36">
        <v>49</v>
      </c>
      <c r="C87" s="36">
        <v>44</v>
      </c>
      <c r="D87" s="36">
        <v>39</v>
      </c>
      <c r="E87" s="36">
        <v>44</v>
      </c>
      <c r="F87" s="36">
        <v>34</v>
      </c>
      <c r="G87" s="37">
        <v>42</v>
      </c>
      <c r="H87" s="32">
        <v>66</v>
      </c>
      <c r="J87" s="30" t="s">
        <v>90</v>
      </c>
      <c r="K87" s="36">
        <v>2</v>
      </c>
      <c r="L87" s="36">
        <v>5</v>
      </c>
      <c r="M87" s="36">
        <v>2</v>
      </c>
      <c r="N87" s="36">
        <v>3</v>
      </c>
      <c r="O87" s="36">
        <v>1</v>
      </c>
      <c r="P87" s="37">
        <v>2.6</v>
      </c>
      <c r="Q87" s="32">
        <v>50</v>
      </c>
      <c r="S87" s="30" t="s">
        <v>90</v>
      </c>
      <c r="T87" s="36">
        <v>2</v>
      </c>
      <c r="U87" s="36">
        <v>5</v>
      </c>
      <c r="V87" s="36">
        <v>2</v>
      </c>
      <c r="W87" s="36">
        <v>3</v>
      </c>
      <c r="X87" s="36">
        <v>1</v>
      </c>
      <c r="Y87" s="37">
        <v>2.6</v>
      </c>
      <c r="Z87" s="32">
        <v>51</v>
      </c>
      <c r="AB87" s="30" t="s">
        <v>90</v>
      </c>
      <c r="AC87" s="36">
        <v>0</v>
      </c>
      <c r="AD87" s="36">
        <v>4</v>
      </c>
      <c r="AE87" s="36">
        <v>4</v>
      </c>
      <c r="AF87" s="36">
        <v>4</v>
      </c>
      <c r="AG87" s="36">
        <v>3</v>
      </c>
      <c r="AH87" s="37">
        <v>3</v>
      </c>
      <c r="AI87" s="32">
        <v>65</v>
      </c>
      <c r="AK87" s="30" t="s">
        <v>90</v>
      </c>
      <c r="AL87" s="36">
        <v>1</v>
      </c>
      <c r="AM87" s="36">
        <v>4</v>
      </c>
      <c r="AN87" s="36">
        <v>4</v>
      </c>
      <c r="AO87" s="36">
        <v>5</v>
      </c>
      <c r="AP87" s="36">
        <v>3</v>
      </c>
      <c r="AQ87" s="37">
        <v>3.4</v>
      </c>
      <c r="AR87" s="32">
        <v>70</v>
      </c>
    </row>
    <row r="88" spans="1:44" x14ac:dyDescent="0.25">
      <c r="A88" s="30" t="s">
        <v>91</v>
      </c>
      <c r="B88" s="36">
        <v>70</v>
      </c>
      <c r="C88" s="36">
        <v>68</v>
      </c>
      <c r="D88" s="36">
        <v>66</v>
      </c>
      <c r="E88" s="36">
        <v>80</v>
      </c>
      <c r="F88" s="36">
        <v>54</v>
      </c>
      <c r="G88" s="37">
        <v>67.599999999999994</v>
      </c>
      <c r="H88" s="32">
        <v>50</v>
      </c>
      <c r="J88" s="30" t="s">
        <v>91</v>
      </c>
      <c r="K88" s="36">
        <v>3</v>
      </c>
      <c r="L88" s="36">
        <v>2</v>
      </c>
      <c r="M88" s="36">
        <v>0</v>
      </c>
      <c r="N88" s="36">
        <v>2</v>
      </c>
      <c r="O88" s="36">
        <v>2</v>
      </c>
      <c r="P88" s="37">
        <v>1.8</v>
      </c>
      <c r="Q88" s="32">
        <v>64</v>
      </c>
      <c r="S88" s="30" t="s">
        <v>91</v>
      </c>
      <c r="T88" s="36">
        <v>4</v>
      </c>
      <c r="U88" s="36">
        <v>2</v>
      </c>
      <c r="V88" s="36">
        <v>0</v>
      </c>
      <c r="W88" s="36">
        <v>2</v>
      </c>
      <c r="X88" s="36">
        <v>2</v>
      </c>
      <c r="Y88" s="37">
        <v>2</v>
      </c>
      <c r="Z88" s="32">
        <v>60</v>
      </c>
      <c r="AB88" s="30" t="s">
        <v>91</v>
      </c>
      <c r="AC88" s="36">
        <v>7</v>
      </c>
      <c r="AD88" s="36">
        <v>6</v>
      </c>
      <c r="AE88" s="36">
        <v>2</v>
      </c>
      <c r="AF88" s="36">
        <v>8</v>
      </c>
      <c r="AG88" s="36">
        <v>4</v>
      </c>
      <c r="AH88" s="37">
        <v>5.4</v>
      </c>
      <c r="AI88" s="32">
        <v>41</v>
      </c>
      <c r="AK88" s="30" t="s">
        <v>91</v>
      </c>
      <c r="AL88" s="36">
        <v>12</v>
      </c>
      <c r="AM88" s="36">
        <v>6</v>
      </c>
      <c r="AN88" s="36">
        <v>2</v>
      </c>
      <c r="AO88" s="36">
        <v>10</v>
      </c>
      <c r="AP88" s="36">
        <v>4</v>
      </c>
      <c r="AQ88" s="37">
        <v>6.8</v>
      </c>
      <c r="AR88" s="32">
        <v>44</v>
      </c>
    </row>
    <row r="89" spans="1:44" x14ac:dyDescent="0.25">
      <c r="A89" s="30" t="s">
        <v>92</v>
      </c>
      <c r="B89" s="36">
        <v>42</v>
      </c>
      <c r="C89" s="36">
        <v>51</v>
      </c>
      <c r="D89" s="36">
        <v>36</v>
      </c>
      <c r="E89" s="36">
        <v>42</v>
      </c>
      <c r="F89" s="36">
        <v>38</v>
      </c>
      <c r="G89" s="37">
        <v>41.8</v>
      </c>
      <c r="H89" s="32">
        <v>67</v>
      </c>
      <c r="J89" s="30" t="s">
        <v>92</v>
      </c>
      <c r="K89" s="36">
        <v>0</v>
      </c>
      <c r="L89" s="36">
        <v>1</v>
      </c>
      <c r="M89" s="36">
        <v>4</v>
      </c>
      <c r="N89" s="36">
        <v>0</v>
      </c>
      <c r="O89" s="36">
        <v>1</v>
      </c>
      <c r="P89" s="37">
        <v>1.2</v>
      </c>
      <c r="Q89" s="32">
        <v>71</v>
      </c>
      <c r="S89" s="30" t="s">
        <v>92</v>
      </c>
      <c r="T89" s="36">
        <v>0</v>
      </c>
      <c r="U89" s="36">
        <v>1</v>
      </c>
      <c r="V89" s="36">
        <v>4</v>
      </c>
      <c r="W89" s="36">
        <v>0</v>
      </c>
      <c r="X89" s="36">
        <v>1</v>
      </c>
      <c r="Y89" s="37">
        <v>1.2</v>
      </c>
      <c r="Z89" s="32">
        <v>72</v>
      </c>
      <c r="AB89" s="30" t="s">
        <v>92</v>
      </c>
      <c r="AC89" s="36">
        <v>6</v>
      </c>
      <c r="AD89" s="36">
        <v>2</v>
      </c>
      <c r="AE89" s="36">
        <v>3</v>
      </c>
      <c r="AF89" s="36">
        <v>3</v>
      </c>
      <c r="AG89" s="36">
        <v>5</v>
      </c>
      <c r="AH89" s="37">
        <v>3.8</v>
      </c>
      <c r="AI89" s="32">
        <v>56</v>
      </c>
      <c r="AK89" s="30" t="s">
        <v>92</v>
      </c>
      <c r="AL89" s="36">
        <v>6</v>
      </c>
      <c r="AM89" s="36">
        <v>2</v>
      </c>
      <c r="AN89" s="36">
        <v>5</v>
      </c>
      <c r="AO89" s="36">
        <v>3</v>
      </c>
      <c r="AP89" s="36">
        <v>6</v>
      </c>
      <c r="AQ89" s="37">
        <v>4.4000000000000004</v>
      </c>
      <c r="AR89" s="32">
        <v>61</v>
      </c>
    </row>
    <row r="90" spans="1:44" x14ac:dyDescent="0.25">
      <c r="A90" s="30" t="s">
        <v>93</v>
      </c>
      <c r="B90" s="36">
        <v>76</v>
      </c>
      <c r="C90" s="36">
        <v>77</v>
      </c>
      <c r="D90" s="36">
        <v>81</v>
      </c>
      <c r="E90" s="36">
        <v>80</v>
      </c>
      <c r="F90" s="36">
        <v>70</v>
      </c>
      <c r="G90" s="37">
        <v>76.8</v>
      </c>
      <c r="H90" s="32">
        <v>44</v>
      </c>
      <c r="J90" s="30" t="s">
        <v>93</v>
      </c>
      <c r="K90" s="36">
        <v>5</v>
      </c>
      <c r="L90" s="36">
        <v>3</v>
      </c>
      <c r="M90" s="36">
        <v>1</v>
      </c>
      <c r="N90" s="36">
        <v>1</v>
      </c>
      <c r="O90" s="36">
        <v>1</v>
      </c>
      <c r="P90" s="37">
        <v>2.2000000000000002</v>
      </c>
      <c r="Q90" s="32">
        <v>54</v>
      </c>
      <c r="S90" s="30" t="s">
        <v>93</v>
      </c>
      <c r="T90" s="36">
        <v>5</v>
      </c>
      <c r="U90" s="36">
        <v>3</v>
      </c>
      <c r="V90" s="36">
        <v>1</v>
      </c>
      <c r="W90" s="36">
        <v>1</v>
      </c>
      <c r="X90" s="36">
        <v>1</v>
      </c>
      <c r="Y90" s="37">
        <v>2.2000000000000002</v>
      </c>
      <c r="Z90" s="32">
        <v>56</v>
      </c>
      <c r="AB90" s="30" t="s">
        <v>93</v>
      </c>
      <c r="AC90" s="36">
        <v>6</v>
      </c>
      <c r="AD90" s="36">
        <v>5</v>
      </c>
      <c r="AE90" s="36">
        <v>7</v>
      </c>
      <c r="AF90" s="36">
        <v>7</v>
      </c>
      <c r="AG90" s="36">
        <v>5</v>
      </c>
      <c r="AH90" s="37">
        <v>6</v>
      </c>
      <c r="AI90" s="32">
        <v>37</v>
      </c>
      <c r="AK90" s="30" t="s">
        <v>93</v>
      </c>
      <c r="AL90" s="36">
        <v>6</v>
      </c>
      <c r="AM90" s="36">
        <v>9</v>
      </c>
      <c r="AN90" s="36">
        <v>8</v>
      </c>
      <c r="AO90" s="36">
        <v>8</v>
      </c>
      <c r="AP90" s="36">
        <v>5</v>
      </c>
      <c r="AQ90" s="37">
        <v>7.2</v>
      </c>
      <c r="AR90" s="32">
        <v>40</v>
      </c>
    </row>
    <row r="91" spans="1:44" x14ac:dyDescent="0.25">
      <c r="A91" s="30" t="s">
        <v>94</v>
      </c>
      <c r="B91" s="36">
        <v>17</v>
      </c>
      <c r="C91" s="36">
        <v>18</v>
      </c>
      <c r="D91" s="36">
        <v>16</v>
      </c>
      <c r="E91" s="36">
        <v>16</v>
      </c>
      <c r="F91" s="36">
        <v>22</v>
      </c>
      <c r="G91" s="37">
        <v>17.8</v>
      </c>
      <c r="H91" s="32">
        <v>86</v>
      </c>
      <c r="J91" s="30" t="s">
        <v>94</v>
      </c>
      <c r="K91" s="36">
        <v>0</v>
      </c>
      <c r="L91" s="36">
        <v>1</v>
      </c>
      <c r="M91" s="36">
        <v>2</v>
      </c>
      <c r="N91" s="36">
        <v>0</v>
      </c>
      <c r="O91" s="36">
        <v>1</v>
      </c>
      <c r="P91" s="37">
        <v>0.8</v>
      </c>
      <c r="Q91" s="32">
        <v>80</v>
      </c>
      <c r="S91" s="30" t="s">
        <v>94</v>
      </c>
      <c r="T91" s="36">
        <v>0</v>
      </c>
      <c r="U91" s="36">
        <v>1</v>
      </c>
      <c r="V91" s="36">
        <v>2</v>
      </c>
      <c r="W91" s="36">
        <v>0</v>
      </c>
      <c r="X91" s="36">
        <v>1</v>
      </c>
      <c r="Y91" s="37">
        <v>0.8</v>
      </c>
      <c r="Z91" s="32">
        <v>82</v>
      </c>
      <c r="AB91" s="30" t="s">
        <v>94</v>
      </c>
      <c r="AC91" s="36">
        <v>0</v>
      </c>
      <c r="AD91" s="36">
        <v>2</v>
      </c>
      <c r="AE91" s="36">
        <v>1</v>
      </c>
      <c r="AF91" s="36">
        <v>3</v>
      </c>
      <c r="AG91" s="36">
        <v>2</v>
      </c>
      <c r="AH91" s="37">
        <v>1.6</v>
      </c>
      <c r="AI91" s="32">
        <v>81</v>
      </c>
      <c r="AK91" s="30" t="s">
        <v>94</v>
      </c>
      <c r="AL91" s="36">
        <v>0</v>
      </c>
      <c r="AM91" s="36">
        <v>3</v>
      </c>
      <c r="AN91" s="36">
        <v>2</v>
      </c>
      <c r="AO91" s="36">
        <v>3</v>
      </c>
      <c r="AP91" s="36">
        <v>2</v>
      </c>
      <c r="AQ91" s="37">
        <v>2</v>
      </c>
      <c r="AR91" s="32">
        <v>83</v>
      </c>
    </row>
    <row r="92" spans="1:44" x14ac:dyDescent="0.25">
      <c r="A92" s="30" t="s">
        <v>95</v>
      </c>
      <c r="B92" s="36">
        <v>41</v>
      </c>
      <c r="C92" s="36">
        <v>30</v>
      </c>
      <c r="D92" s="36">
        <v>47</v>
      </c>
      <c r="E92" s="36">
        <v>52</v>
      </c>
      <c r="F92" s="36">
        <v>41</v>
      </c>
      <c r="G92" s="37">
        <v>42.2</v>
      </c>
      <c r="H92" s="32">
        <v>64</v>
      </c>
      <c r="J92" s="30" t="s">
        <v>95</v>
      </c>
      <c r="K92" s="36">
        <v>1</v>
      </c>
      <c r="L92" s="36">
        <v>0</v>
      </c>
      <c r="M92" s="36">
        <v>0</v>
      </c>
      <c r="N92" s="36">
        <v>0</v>
      </c>
      <c r="O92" s="36">
        <v>0</v>
      </c>
      <c r="P92" s="37">
        <v>0.2</v>
      </c>
      <c r="Q92" s="32">
        <v>94</v>
      </c>
      <c r="S92" s="30" t="s">
        <v>95</v>
      </c>
      <c r="T92" s="36">
        <v>1</v>
      </c>
      <c r="U92" s="36">
        <v>0</v>
      </c>
      <c r="V92" s="36">
        <v>0</v>
      </c>
      <c r="W92" s="36">
        <v>0</v>
      </c>
      <c r="X92" s="36">
        <v>0</v>
      </c>
      <c r="Y92" s="37">
        <v>0.2</v>
      </c>
      <c r="Z92" s="32">
        <v>94</v>
      </c>
      <c r="AB92" s="30" t="s">
        <v>95</v>
      </c>
      <c r="AC92" s="36">
        <v>2</v>
      </c>
      <c r="AD92" s="36">
        <v>3</v>
      </c>
      <c r="AE92" s="36">
        <v>2</v>
      </c>
      <c r="AF92" s="36">
        <v>0</v>
      </c>
      <c r="AG92" s="36">
        <v>2</v>
      </c>
      <c r="AH92" s="37">
        <v>1.8</v>
      </c>
      <c r="AI92" s="32">
        <v>79</v>
      </c>
      <c r="AK92" s="30" t="s">
        <v>95</v>
      </c>
      <c r="AL92" s="36">
        <v>3</v>
      </c>
      <c r="AM92" s="36">
        <v>4</v>
      </c>
      <c r="AN92" s="36">
        <v>2</v>
      </c>
      <c r="AO92" s="36">
        <v>0</v>
      </c>
      <c r="AP92" s="36">
        <v>2</v>
      </c>
      <c r="AQ92" s="37">
        <v>2.2000000000000002</v>
      </c>
      <c r="AR92" s="32">
        <v>81</v>
      </c>
    </row>
    <row r="93" spans="1:44" x14ac:dyDescent="0.25">
      <c r="A93" s="30" t="s">
        <v>96</v>
      </c>
      <c r="B93" s="36">
        <v>8</v>
      </c>
      <c r="C93" s="36">
        <v>5</v>
      </c>
      <c r="D93" s="36">
        <v>6</v>
      </c>
      <c r="E93" s="36">
        <v>5</v>
      </c>
      <c r="F93" s="36">
        <v>5</v>
      </c>
      <c r="G93" s="37">
        <v>5.8</v>
      </c>
      <c r="H93" s="32">
        <v>99</v>
      </c>
      <c r="J93" s="30" t="s">
        <v>96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7">
        <v>0</v>
      </c>
      <c r="Q93" s="32">
        <v>97</v>
      </c>
      <c r="S93" s="30" t="s">
        <v>96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7">
        <v>0</v>
      </c>
      <c r="Z93" s="32">
        <v>97</v>
      </c>
      <c r="AB93" s="30" t="s">
        <v>96</v>
      </c>
      <c r="AC93" s="36">
        <v>0</v>
      </c>
      <c r="AD93" s="36">
        <v>0</v>
      </c>
      <c r="AE93" s="36">
        <v>0</v>
      </c>
      <c r="AF93" s="36">
        <v>0</v>
      </c>
      <c r="AG93" s="36">
        <v>0</v>
      </c>
      <c r="AH93" s="37">
        <v>0</v>
      </c>
      <c r="AI93" s="32">
        <v>99</v>
      </c>
      <c r="AK93" s="30" t="s">
        <v>96</v>
      </c>
      <c r="AL93" s="36">
        <v>0</v>
      </c>
      <c r="AM93" s="36">
        <v>0</v>
      </c>
      <c r="AN93" s="36">
        <v>0</v>
      </c>
      <c r="AO93" s="36">
        <v>0</v>
      </c>
      <c r="AP93" s="36">
        <v>0</v>
      </c>
      <c r="AQ93" s="37">
        <v>0</v>
      </c>
      <c r="AR93" s="32">
        <v>99</v>
      </c>
    </row>
    <row r="94" spans="1:44" x14ac:dyDescent="0.25">
      <c r="A94" s="30" t="s">
        <v>97</v>
      </c>
      <c r="B94" s="36">
        <v>196</v>
      </c>
      <c r="C94" s="36">
        <v>211</v>
      </c>
      <c r="D94" s="36">
        <v>215</v>
      </c>
      <c r="E94" s="36">
        <v>237</v>
      </c>
      <c r="F94" s="36">
        <v>247</v>
      </c>
      <c r="G94" s="37">
        <v>221.2</v>
      </c>
      <c r="H94" s="32">
        <v>14</v>
      </c>
      <c r="J94" s="30" t="s">
        <v>97</v>
      </c>
      <c r="K94" s="36">
        <v>4</v>
      </c>
      <c r="L94" s="36">
        <v>4</v>
      </c>
      <c r="M94" s="36">
        <v>9</v>
      </c>
      <c r="N94" s="36">
        <v>7</v>
      </c>
      <c r="O94" s="36">
        <v>7</v>
      </c>
      <c r="P94" s="37">
        <v>6.2</v>
      </c>
      <c r="Q94" s="32">
        <v>14</v>
      </c>
      <c r="S94" s="30" t="s">
        <v>97</v>
      </c>
      <c r="T94" s="36">
        <v>4</v>
      </c>
      <c r="U94" s="36">
        <v>4</v>
      </c>
      <c r="V94" s="36">
        <v>9</v>
      </c>
      <c r="W94" s="36">
        <v>8</v>
      </c>
      <c r="X94" s="36">
        <v>7</v>
      </c>
      <c r="Y94" s="37">
        <v>6.4</v>
      </c>
      <c r="Z94" s="32">
        <v>17</v>
      </c>
      <c r="AB94" s="30" t="s">
        <v>97</v>
      </c>
      <c r="AC94" s="36">
        <v>14</v>
      </c>
      <c r="AD94" s="36">
        <v>14</v>
      </c>
      <c r="AE94" s="36">
        <v>12</v>
      </c>
      <c r="AF94" s="36">
        <v>23</v>
      </c>
      <c r="AG94" s="36">
        <v>12</v>
      </c>
      <c r="AH94" s="37">
        <v>15</v>
      </c>
      <c r="AI94" s="32">
        <v>11</v>
      </c>
      <c r="AK94" s="30" t="s">
        <v>97</v>
      </c>
      <c r="AL94" s="36">
        <v>17</v>
      </c>
      <c r="AM94" s="36">
        <v>15</v>
      </c>
      <c r="AN94" s="36">
        <v>13</v>
      </c>
      <c r="AO94" s="36">
        <v>26</v>
      </c>
      <c r="AP94" s="36">
        <v>15</v>
      </c>
      <c r="AQ94" s="37">
        <v>17.2</v>
      </c>
      <c r="AR94" s="32">
        <v>14</v>
      </c>
    </row>
    <row r="95" spans="1:44" x14ac:dyDescent="0.25">
      <c r="A95" s="30" t="s">
        <v>98</v>
      </c>
      <c r="B95" s="36">
        <v>83</v>
      </c>
      <c r="C95" s="36">
        <v>89</v>
      </c>
      <c r="D95" s="36">
        <v>84</v>
      </c>
      <c r="E95" s="36">
        <v>111</v>
      </c>
      <c r="F95" s="36">
        <v>73</v>
      </c>
      <c r="G95" s="37">
        <v>88</v>
      </c>
      <c r="H95" s="32">
        <v>39</v>
      </c>
      <c r="J95" s="30" t="s">
        <v>98</v>
      </c>
      <c r="K95" s="36">
        <v>5</v>
      </c>
      <c r="L95" s="36">
        <v>2</v>
      </c>
      <c r="M95" s="36">
        <v>4</v>
      </c>
      <c r="N95" s="36">
        <v>3</v>
      </c>
      <c r="O95" s="36">
        <v>2</v>
      </c>
      <c r="P95" s="37">
        <v>3.2</v>
      </c>
      <c r="Q95" s="32">
        <v>40</v>
      </c>
      <c r="S95" s="30" t="s">
        <v>98</v>
      </c>
      <c r="T95" s="36">
        <v>5</v>
      </c>
      <c r="U95" s="36">
        <v>3</v>
      </c>
      <c r="V95" s="36">
        <v>4</v>
      </c>
      <c r="W95" s="36">
        <v>3</v>
      </c>
      <c r="X95" s="36">
        <v>2</v>
      </c>
      <c r="Y95" s="37">
        <v>3.4</v>
      </c>
      <c r="Z95" s="32">
        <v>40</v>
      </c>
      <c r="AB95" s="30" t="s">
        <v>98</v>
      </c>
      <c r="AC95" s="36">
        <v>8</v>
      </c>
      <c r="AD95" s="36">
        <v>7</v>
      </c>
      <c r="AE95" s="36">
        <v>8</v>
      </c>
      <c r="AF95" s="36">
        <v>6</v>
      </c>
      <c r="AG95" s="36">
        <v>6</v>
      </c>
      <c r="AH95" s="37">
        <v>7</v>
      </c>
      <c r="AI95" s="32">
        <v>34</v>
      </c>
      <c r="AK95" s="30" t="s">
        <v>98</v>
      </c>
      <c r="AL95" s="36">
        <v>11</v>
      </c>
      <c r="AM95" s="36">
        <v>8</v>
      </c>
      <c r="AN95" s="36">
        <v>14</v>
      </c>
      <c r="AO95" s="36">
        <v>6</v>
      </c>
      <c r="AP95" s="36">
        <v>6</v>
      </c>
      <c r="AQ95" s="37">
        <v>9</v>
      </c>
      <c r="AR95" s="32">
        <v>34</v>
      </c>
    </row>
    <row r="96" spans="1:44" x14ac:dyDescent="0.25">
      <c r="A96" s="30" t="s">
        <v>99</v>
      </c>
      <c r="B96" s="36">
        <v>955</v>
      </c>
      <c r="C96" s="36">
        <v>1124</v>
      </c>
      <c r="D96" s="36">
        <v>1084</v>
      </c>
      <c r="E96" s="36">
        <v>1184</v>
      </c>
      <c r="F96" s="36">
        <v>968</v>
      </c>
      <c r="G96" s="37">
        <v>1063</v>
      </c>
      <c r="H96" s="32">
        <v>1</v>
      </c>
      <c r="J96" s="30" t="s">
        <v>99</v>
      </c>
      <c r="K96" s="36">
        <v>22</v>
      </c>
      <c r="L96" s="36">
        <v>28</v>
      </c>
      <c r="M96" s="36">
        <v>33</v>
      </c>
      <c r="N96" s="36">
        <v>29</v>
      </c>
      <c r="O96" s="36">
        <v>21</v>
      </c>
      <c r="P96" s="37">
        <v>26.6</v>
      </c>
      <c r="Q96" s="32">
        <v>2</v>
      </c>
      <c r="S96" s="30" t="s">
        <v>99</v>
      </c>
      <c r="T96" s="36">
        <v>24</v>
      </c>
      <c r="U96" s="36">
        <v>31</v>
      </c>
      <c r="V96" s="36">
        <v>38</v>
      </c>
      <c r="W96" s="36">
        <v>29</v>
      </c>
      <c r="X96" s="36">
        <v>26</v>
      </c>
      <c r="Y96" s="37">
        <v>29.6</v>
      </c>
      <c r="Z96" s="32">
        <v>2</v>
      </c>
      <c r="AB96" s="30" t="s">
        <v>99</v>
      </c>
      <c r="AC96" s="36">
        <v>53</v>
      </c>
      <c r="AD96" s="36">
        <v>63</v>
      </c>
      <c r="AE96" s="36">
        <v>59</v>
      </c>
      <c r="AF96" s="36">
        <v>68</v>
      </c>
      <c r="AG96" s="36">
        <v>60</v>
      </c>
      <c r="AH96" s="37">
        <v>60.6</v>
      </c>
      <c r="AI96" s="32">
        <v>1</v>
      </c>
      <c r="AK96" s="30" t="s">
        <v>99</v>
      </c>
      <c r="AL96" s="36">
        <v>68</v>
      </c>
      <c r="AM96" s="36">
        <v>83</v>
      </c>
      <c r="AN96" s="36">
        <v>76</v>
      </c>
      <c r="AO96" s="36">
        <v>91</v>
      </c>
      <c r="AP96" s="36">
        <v>80</v>
      </c>
      <c r="AQ96" s="37">
        <v>79.599999999999994</v>
      </c>
      <c r="AR96" s="32">
        <v>1</v>
      </c>
    </row>
    <row r="97" spans="1:44" x14ac:dyDescent="0.25">
      <c r="A97" s="30" t="s">
        <v>100</v>
      </c>
      <c r="B97" s="36">
        <v>43</v>
      </c>
      <c r="C97" s="36">
        <v>43</v>
      </c>
      <c r="D97" s="36">
        <v>37</v>
      </c>
      <c r="E97" s="36">
        <v>41</v>
      </c>
      <c r="F97" s="36">
        <v>32</v>
      </c>
      <c r="G97" s="37">
        <v>39.200000000000003</v>
      </c>
      <c r="H97" s="32">
        <v>69</v>
      </c>
      <c r="J97" s="30" t="s">
        <v>100</v>
      </c>
      <c r="K97" s="36">
        <v>2</v>
      </c>
      <c r="L97" s="36">
        <v>3</v>
      </c>
      <c r="M97" s="36">
        <v>2</v>
      </c>
      <c r="N97" s="36">
        <v>2</v>
      </c>
      <c r="O97" s="36">
        <v>1</v>
      </c>
      <c r="P97" s="37">
        <v>2</v>
      </c>
      <c r="Q97" s="32">
        <v>58</v>
      </c>
      <c r="S97" s="30" t="s">
        <v>100</v>
      </c>
      <c r="T97" s="36">
        <v>2</v>
      </c>
      <c r="U97" s="36">
        <v>3</v>
      </c>
      <c r="V97" s="36">
        <v>2</v>
      </c>
      <c r="W97" s="36">
        <v>2</v>
      </c>
      <c r="X97" s="36">
        <v>1</v>
      </c>
      <c r="Y97" s="37">
        <v>2</v>
      </c>
      <c r="Z97" s="32">
        <v>60</v>
      </c>
      <c r="AB97" s="30" t="s">
        <v>100</v>
      </c>
      <c r="AC97" s="36">
        <v>5</v>
      </c>
      <c r="AD97" s="36">
        <v>4</v>
      </c>
      <c r="AE97" s="36">
        <v>8</v>
      </c>
      <c r="AF97" s="36">
        <v>7</v>
      </c>
      <c r="AG97" s="36">
        <v>2</v>
      </c>
      <c r="AH97" s="37">
        <v>5.2</v>
      </c>
      <c r="AI97" s="32">
        <v>44</v>
      </c>
      <c r="AK97" s="30" t="s">
        <v>100</v>
      </c>
      <c r="AL97" s="36">
        <v>5</v>
      </c>
      <c r="AM97" s="36">
        <v>4</v>
      </c>
      <c r="AN97" s="36">
        <v>10</v>
      </c>
      <c r="AO97" s="36">
        <v>10</v>
      </c>
      <c r="AP97" s="36">
        <v>3</v>
      </c>
      <c r="AQ97" s="37">
        <v>6.4</v>
      </c>
      <c r="AR97" s="32">
        <v>46</v>
      </c>
    </row>
    <row r="98" spans="1:44" x14ac:dyDescent="0.25">
      <c r="A98" s="30" t="s">
        <v>101</v>
      </c>
      <c r="B98" s="36">
        <v>15</v>
      </c>
      <c r="C98" s="36">
        <v>10</v>
      </c>
      <c r="D98" s="36">
        <v>14</v>
      </c>
      <c r="E98" s="36">
        <v>17</v>
      </c>
      <c r="F98" s="36">
        <v>14</v>
      </c>
      <c r="G98" s="37">
        <v>14</v>
      </c>
      <c r="H98" s="32">
        <v>89</v>
      </c>
      <c r="J98" s="30" t="s">
        <v>101</v>
      </c>
      <c r="K98" s="36">
        <v>1</v>
      </c>
      <c r="L98" s="36">
        <v>1</v>
      </c>
      <c r="M98" s="36">
        <v>0</v>
      </c>
      <c r="N98" s="36">
        <v>0</v>
      </c>
      <c r="O98" s="36">
        <v>0</v>
      </c>
      <c r="P98" s="37">
        <v>0.4</v>
      </c>
      <c r="Q98" s="32">
        <v>86</v>
      </c>
      <c r="S98" s="30" t="s">
        <v>101</v>
      </c>
      <c r="T98" s="36">
        <v>1</v>
      </c>
      <c r="U98" s="36">
        <v>1</v>
      </c>
      <c r="V98" s="36">
        <v>0</v>
      </c>
      <c r="W98" s="36">
        <v>0</v>
      </c>
      <c r="X98" s="36">
        <v>0</v>
      </c>
      <c r="Y98" s="37">
        <v>0.4</v>
      </c>
      <c r="Z98" s="32">
        <v>88</v>
      </c>
      <c r="AB98" s="30" t="s">
        <v>101</v>
      </c>
      <c r="AC98" s="36">
        <v>3</v>
      </c>
      <c r="AD98" s="36">
        <v>3</v>
      </c>
      <c r="AE98" s="36">
        <v>3</v>
      </c>
      <c r="AF98" s="36">
        <v>0</v>
      </c>
      <c r="AG98" s="36">
        <v>3</v>
      </c>
      <c r="AH98" s="37">
        <v>2.4</v>
      </c>
      <c r="AI98" s="32">
        <v>72</v>
      </c>
      <c r="AK98" s="30" t="s">
        <v>101</v>
      </c>
      <c r="AL98" s="36">
        <v>3</v>
      </c>
      <c r="AM98" s="36">
        <v>6</v>
      </c>
      <c r="AN98" s="36">
        <v>3</v>
      </c>
      <c r="AO98" s="36">
        <v>0</v>
      </c>
      <c r="AP98" s="36">
        <v>3</v>
      </c>
      <c r="AQ98" s="37">
        <v>3</v>
      </c>
      <c r="AR98" s="32">
        <v>74</v>
      </c>
    </row>
    <row r="99" spans="1:44" x14ac:dyDescent="0.25">
      <c r="A99" s="30" t="s">
        <v>102</v>
      </c>
      <c r="B99" s="36">
        <v>51</v>
      </c>
      <c r="C99" s="36">
        <v>75</v>
      </c>
      <c r="D99" s="36">
        <v>62</v>
      </c>
      <c r="E99" s="36">
        <v>63</v>
      </c>
      <c r="F99" s="36">
        <v>66</v>
      </c>
      <c r="G99" s="37">
        <v>63.4</v>
      </c>
      <c r="H99" s="32">
        <v>56</v>
      </c>
      <c r="J99" s="30" t="s">
        <v>102</v>
      </c>
      <c r="K99" s="36">
        <v>1</v>
      </c>
      <c r="L99" s="36">
        <v>2</v>
      </c>
      <c r="M99" s="36">
        <v>1</v>
      </c>
      <c r="N99" s="36">
        <v>1</v>
      </c>
      <c r="O99" s="36">
        <v>0</v>
      </c>
      <c r="P99" s="37">
        <v>1</v>
      </c>
      <c r="Q99" s="32">
        <v>76</v>
      </c>
      <c r="S99" s="30" t="s">
        <v>102</v>
      </c>
      <c r="T99" s="36">
        <v>2</v>
      </c>
      <c r="U99" s="36">
        <v>2</v>
      </c>
      <c r="V99" s="36">
        <v>1</v>
      </c>
      <c r="W99" s="36">
        <v>1</v>
      </c>
      <c r="X99" s="36">
        <v>0</v>
      </c>
      <c r="Y99" s="37">
        <v>1.2</v>
      </c>
      <c r="Z99" s="32">
        <v>72</v>
      </c>
      <c r="AB99" s="30" t="s">
        <v>102</v>
      </c>
      <c r="AC99" s="36">
        <v>1</v>
      </c>
      <c r="AD99" s="36">
        <v>4</v>
      </c>
      <c r="AE99" s="36">
        <v>5</v>
      </c>
      <c r="AF99" s="36">
        <v>2</v>
      </c>
      <c r="AG99" s="36">
        <v>5</v>
      </c>
      <c r="AH99" s="37">
        <v>3.4</v>
      </c>
      <c r="AI99" s="32">
        <v>62</v>
      </c>
      <c r="AK99" s="30" t="s">
        <v>102</v>
      </c>
      <c r="AL99" s="36">
        <v>1</v>
      </c>
      <c r="AM99" s="36">
        <v>4</v>
      </c>
      <c r="AN99" s="36">
        <v>8</v>
      </c>
      <c r="AO99" s="36">
        <v>4</v>
      </c>
      <c r="AP99" s="36">
        <v>5</v>
      </c>
      <c r="AQ99" s="37">
        <v>4.4000000000000004</v>
      </c>
      <c r="AR99" s="32">
        <v>61</v>
      </c>
    </row>
    <row r="100" spans="1:44" x14ac:dyDescent="0.25">
      <c r="A100" s="30" t="s">
        <v>103</v>
      </c>
      <c r="B100" s="36">
        <v>204</v>
      </c>
      <c r="C100" s="36">
        <v>190</v>
      </c>
      <c r="D100" s="36">
        <v>184</v>
      </c>
      <c r="E100" s="36">
        <v>178</v>
      </c>
      <c r="F100" s="36">
        <v>163</v>
      </c>
      <c r="G100" s="37">
        <v>183.8</v>
      </c>
      <c r="H100" s="32">
        <v>19</v>
      </c>
      <c r="J100" s="30" t="s">
        <v>103</v>
      </c>
      <c r="K100" s="36">
        <v>3</v>
      </c>
      <c r="L100" s="36">
        <v>6</v>
      </c>
      <c r="M100" s="36">
        <v>7</v>
      </c>
      <c r="N100" s="36">
        <v>7</v>
      </c>
      <c r="O100" s="36">
        <v>1</v>
      </c>
      <c r="P100" s="37">
        <v>4.8</v>
      </c>
      <c r="Q100" s="32">
        <v>27</v>
      </c>
      <c r="S100" s="30" t="s">
        <v>103</v>
      </c>
      <c r="T100" s="36">
        <v>7</v>
      </c>
      <c r="U100" s="36">
        <v>6</v>
      </c>
      <c r="V100" s="36">
        <v>7</v>
      </c>
      <c r="W100" s="36">
        <v>8</v>
      </c>
      <c r="X100" s="36">
        <v>1</v>
      </c>
      <c r="Y100" s="37">
        <v>5.8</v>
      </c>
      <c r="Z100" s="32">
        <v>25</v>
      </c>
      <c r="AB100" s="30" t="s">
        <v>103</v>
      </c>
      <c r="AC100" s="36">
        <v>13</v>
      </c>
      <c r="AD100" s="36">
        <v>14</v>
      </c>
      <c r="AE100" s="36">
        <v>14</v>
      </c>
      <c r="AF100" s="36">
        <v>10</v>
      </c>
      <c r="AG100" s="36">
        <v>12</v>
      </c>
      <c r="AH100" s="37">
        <v>12.6</v>
      </c>
      <c r="AI100" s="32">
        <v>15</v>
      </c>
      <c r="AK100" s="30" t="s">
        <v>103</v>
      </c>
      <c r="AL100" s="36">
        <v>17</v>
      </c>
      <c r="AM100" s="36">
        <v>19</v>
      </c>
      <c r="AN100" s="36">
        <v>21</v>
      </c>
      <c r="AO100" s="36">
        <v>14</v>
      </c>
      <c r="AP100" s="36">
        <v>13</v>
      </c>
      <c r="AQ100" s="37">
        <v>16.8</v>
      </c>
      <c r="AR100" s="32">
        <v>15</v>
      </c>
    </row>
    <row r="101" spans="1:44" x14ac:dyDescent="0.25">
      <c r="A101" s="30" t="s">
        <v>104</v>
      </c>
      <c r="B101" s="36">
        <v>66</v>
      </c>
      <c r="C101" s="36">
        <v>70</v>
      </c>
      <c r="D101" s="36">
        <v>72</v>
      </c>
      <c r="E101" s="36">
        <v>65</v>
      </c>
      <c r="F101" s="36">
        <v>74</v>
      </c>
      <c r="G101" s="37">
        <v>69.400000000000006</v>
      </c>
      <c r="H101" s="32">
        <v>48</v>
      </c>
      <c r="J101" s="30" t="s">
        <v>104</v>
      </c>
      <c r="K101" s="36">
        <v>0</v>
      </c>
      <c r="L101" s="36">
        <v>2</v>
      </c>
      <c r="M101" s="36">
        <v>6</v>
      </c>
      <c r="N101" s="36">
        <v>2</v>
      </c>
      <c r="O101" s="36">
        <v>2</v>
      </c>
      <c r="P101" s="37">
        <v>2.4</v>
      </c>
      <c r="Q101" s="32">
        <v>52</v>
      </c>
      <c r="S101" s="30" t="s">
        <v>104</v>
      </c>
      <c r="T101" s="36">
        <v>0</v>
      </c>
      <c r="U101" s="36">
        <v>2</v>
      </c>
      <c r="V101" s="36">
        <v>6</v>
      </c>
      <c r="W101" s="36">
        <v>2</v>
      </c>
      <c r="X101" s="36">
        <v>2</v>
      </c>
      <c r="Y101" s="37">
        <v>2.4</v>
      </c>
      <c r="Z101" s="32">
        <v>53</v>
      </c>
      <c r="AB101" s="30" t="s">
        <v>104</v>
      </c>
      <c r="AC101" s="36">
        <v>4</v>
      </c>
      <c r="AD101" s="36">
        <v>6</v>
      </c>
      <c r="AE101" s="36">
        <v>6</v>
      </c>
      <c r="AF101" s="36">
        <v>4</v>
      </c>
      <c r="AG101" s="36">
        <v>5</v>
      </c>
      <c r="AH101" s="37">
        <v>5</v>
      </c>
      <c r="AI101" s="32">
        <v>47</v>
      </c>
      <c r="AK101" s="30" t="s">
        <v>104</v>
      </c>
      <c r="AL101" s="36">
        <v>4</v>
      </c>
      <c r="AM101" s="36">
        <v>10</v>
      </c>
      <c r="AN101" s="36">
        <v>7</v>
      </c>
      <c r="AO101" s="36">
        <v>4</v>
      </c>
      <c r="AP101" s="36">
        <v>5</v>
      </c>
      <c r="AQ101" s="37">
        <v>6</v>
      </c>
      <c r="AR101" s="32">
        <v>48</v>
      </c>
    </row>
    <row r="102" spans="1:44" x14ac:dyDescent="0.25">
      <c r="A102" s="30" t="s">
        <v>105</v>
      </c>
      <c r="B102" s="36">
        <v>150</v>
      </c>
      <c r="C102" s="36">
        <v>125</v>
      </c>
      <c r="D102" s="36">
        <v>119</v>
      </c>
      <c r="E102" s="36">
        <v>123</v>
      </c>
      <c r="F102" s="36">
        <v>89</v>
      </c>
      <c r="G102" s="37">
        <v>121.2</v>
      </c>
      <c r="H102" s="32">
        <v>28</v>
      </c>
      <c r="J102" s="30" t="s">
        <v>105</v>
      </c>
      <c r="K102" s="36">
        <v>6</v>
      </c>
      <c r="L102" s="36">
        <v>5</v>
      </c>
      <c r="M102" s="36">
        <v>3</v>
      </c>
      <c r="N102" s="36">
        <v>6</v>
      </c>
      <c r="O102" s="36">
        <v>1</v>
      </c>
      <c r="P102" s="37">
        <v>4.2</v>
      </c>
      <c r="Q102" s="32">
        <v>33</v>
      </c>
      <c r="S102" s="30" t="s">
        <v>105</v>
      </c>
      <c r="T102" s="36">
        <v>7</v>
      </c>
      <c r="U102" s="36">
        <v>5</v>
      </c>
      <c r="V102" s="36">
        <v>4</v>
      </c>
      <c r="W102" s="36">
        <v>6</v>
      </c>
      <c r="X102" s="36">
        <v>1</v>
      </c>
      <c r="Y102" s="37">
        <v>4.5999999999999996</v>
      </c>
      <c r="Z102" s="32">
        <v>33</v>
      </c>
      <c r="AB102" s="30" t="s">
        <v>105</v>
      </c>
      <c r="AC102" s="36">
        <v>6</v>
      </c>
      <c r="AD102" s="36">
        <v>9</v>
      </c>
      <c r="AE102" s="36">
        <v>7</v>
      </c>
      <c r="AF102" s="36">
        <v>7</v>
      </c>
      <c r="AG102" s="36">
        <v>6</v>
      </c>
      <c r="AH102" s="37">
        <v>7</v>
      </c>
      <c r="AI102" s="32">
        <v>34</v>
      </c>
      <c r="AK102" s="30" t="s">
        <v>105</v>
      </c>
      <c r="AL102" s="36">
        <v>10</v>
      </c>
      <c r="AM102" s="36">
        <v>14</v>
      </c>
      <c r="AN102" s="36">
        <v>8</v>
      </c>
      <c r="AO102" s="36">
        <v>8</v>
      </c>
      <c r="AP102" s="36">
        <v>8</v>
      </c>
      <c r="AQ102" s="37">
        <v>9.6</v>
      </c>
      <c r="AR102" s="32">
        <v>31</v>
      </c>
    </row>
    <row r="103" spans="1:44" x14ac:dyDescent="0.25">
      <c r="A103" s="30" t="s">
        <v>106</v>
      </c>
      <c r="B103" s="36">
        <v>43</v>
      </c>
      <c r="C103" s="36">
        <v>44</v>
      </c>
      <c r="D103" s="36">
        <v>33</v>
      </c>
      <c r="E103" s="36">
        <v>24</v>
      </c>
      <c r="F103" s="36">
        <v>34</v>
      </c>
      <c r="G103" s="37">
        <v>35.6</v>
      </c>
      <c r="H103" s="32">
        <v>72</v>
      </c>
      <c r="J103" s="30" t="s">
        <v>106</v>
      </c>
      <c r="K103" s="36">
        <v>1</v>
      </c>
      <c r="L103" s="36">
        <v>1</v>
      </c>
      <c r="M103" s="36">
        <v>2</v>
      </c>
      <c r="N103" s="36">
        <v>1</v>
      </c>
      <c r="O103" s="36">
        <v>5</v>
      </c>
      <c r="P103" s="37">
        <v>2</v>
      </c>
      <c r="Q103" s="32">
        <v>58</v>
      </c>
      <c r="S103" s="30" t="s">
        <v>106</v>
      </c>
      <c r="T103" s="36">
        <v>1</v>
      </c>
      <c r="U103" s="36">
        <v>1</v>
      </c>
      <c r="V103" s="36">
        <v>2</v>
      </c>
      <c r="W103" s="36">
        <v>1</v>
      </c>
      <c r="X103" s="36">
        <v>5</v>
      </c>
      <c r="Y103" s="37">
        <v>2</v>
      </c>
      <c r="Z103" s="32">
        <v>60</v>
      </c>
      <c r="AB103" s="30" t="s">
        <v>106</v>
      </c>
      <c r="AC103" s="36">
        <v>6</v>
      </c>
      <c r="AD103" s="36">
        <v>1</v>
      </c>
      <c r="AE103" s="36">
        <v>2</v>
      </c>
      <c r="AF103" s="36">
        <v>2</v>
      </c>
      <c r="AG103" s="36">
        <v>2</v>
      </c>
      <c r="AH103" s="37">
        <v>2.6</v>
      </c>
      <c r="AI103" s="32">
        <v>68</v>
      </c>
      <c r="AK103" s="30" t="s">
        <v>106</v>
      </c>
      <c r="AL103" s="36">
        <v>7</v>
      </c>
      <c r="AM103" s="36">
        <v>2</v>
      </c>
      <c r="AN103" s="36">
        <v>2</v>
      </c>
      <c r="AO103" s="36">
        <v>3</v>
      </c>
      <c r="AP103" s="36">
        <v>2</v>
      </c>
      <c r="AQ103" s="37">
        <v>3.2</v>
      </c>
      <c r="AR103" s="32">
        <v>72</v>
      </c>
    </row>
    <row r="104" spans="1:44" x14ac:dyDescent="0.25">
      <c r="A104" s="33" t="s">
        <v>107</v>
      </c>
      <c r="B104" s="38">
        <v>11</v>
      </c>
      <c r="C104" s="38">
        <v>14</v>
      </c>
      <c r="D104" s="38">
        <v>10</v>
      </c>
      <c r="E104" s="38">
        <v>12</v>
      </c>
      <c r="F104" s="38">
        <v>10</v>
      </c>
      <c r="G104" s="39">
        <v>11.4</v>
      </c>
      <c r="H104" s="35">
        <v>94</v>
      </c>
      <c r="J104" s="33" t="s">
        <v>107</v>
      </c>
      <c r="K104" s="38">
        <v>0</v>
      </c>
      <c r="L104" s="38">
        <v>0</v>
      </c>
      <c r="M104" s="38">
        <v>2</v>
      </c>
      <c r="N104" s="38">
        <v>0</v>
      </c>
      <c r="O104" s="38">
        <v>0</v>
      </c>
      <c r="P104" s="39">
        <v>0.4</v>
      </c>
      <c r="Q104" s="35">
        <v>86</v>
      </c>
      <c r="S104" s="33" t="s">
        <v>107</v>
      </c>
      <c r="T104" s="38">
        <v>0</v>
      </c>
      <c r="U104" s="38">
        <v>0</v>
      </c>
      <c r="V104" s="38">
        <v>3</v>
      </c>
      <c r="W104" s="38">
        <v>0</v>
      </c>
      <c r="X104" s="38">
        <v>0</v>
      </c>
      <c r="Y104" s="39">
        <v>0.6</v>
      </c>
      <c r="Z104" s="35">
        <v>84</v>
      </c>
      <c r="AB104" s="33" t="s">
        <v>107</v>
      </c>
      <c r="AC104" s="38">
        <v>1</v>
      </c>
      <c r="AD104" s="38">
        <v>2</v>
      </c>
      <c r="AE104" s="38">
        <v>1</v>
      </c>
      <c r="AF104" s="38">
        <v>0</v>
      </c>
      <c r="AG104" s="38">
        <v>1</v>
      </c>
      <c r="AH104" s="39">
        <v>1</v>
      </c>
      <c r="AI104" s="35">
        <v>87</v>
      </c>
      <c r="AK104" s="33" t="s">
        <v>107</v>
      </c>
      <c r="AL104" s="38">
        <v>1</v>
      </c>
      <c r="AM104" s="38">
        <v>2</v>
      </c>
      <c r="AN104" s="38">
        <v>1</v>
      </c>
      <c r="AO104" s="38">
        <v>0</v>
      </c>
      <c r="AP104" s="38">
        <v>2</v>
      </c>
      <c r="AQ104" s="39">
        <v>1.2</v>
      </c>
      <c r="AR104" s="35">
        <v>91</v>
      </c>
    </row>
    <row r="105" spans="1:44" x14ac:dyDescent="0.25">
      <c r="A105" s="40" t="s">
        <v>151</v>
      </c>
      <c r="B105" s="41">
        <f>SUBTOTAL(109,B5:B104)</f>
        <v>11558</v>
      </c>
      <c r="C105" s="41">
        <f>SUBTOTAL(109,C5:C104)</f>
        <v>12403</v>
      </c>
      <c r="D105" s="41">
        <f>SUBTOTAL(109,D5:D104)</f>
        <v>11963</v>
      </c>
      <c r="E105" s="41">
        <f>SUBTOTAL(109,E5:E104)</f>
        <v>12219</v>
      </c>
      <c r="F105" s="41">
        <f>SUBTOTAL(109,F5:F104)</f>
        <v>11406</v>
      </c>
      <c r="G105" s="42">
        <f>AVERAGE(Table17[[#This Row],[2020]:[2024]])</f>
        <v>11909.8</v>
      </c>
      <c r="H105" s="43"/>
      <c r="J105" s="40" t="s">
        <v>151</v>
      </c>
      <c r="K105" s="41">
        <f>SUBTOTAL(109,K5:K104)</f>
        <v>395</v>
      </c>
      <c r="L105" s="41">
        <f>SUBTOTAL(109,L5:L104)</f>
        <v>407</v>
      </c>
      <c r="M105" s="41">
        <f>SUBTOTAL(109,M5:M104)</f>
        <v>434</v>
      </c>
      <c r="N105" s="41">
        <f>SUBTOTAL(109,N5:N104)</f>
        <v>362</v>
      </c>
      <c r="O105" s="41">
        <f>SUBTOTAL(109,O5:O104)</f>
        <v>358</v>
      </c>
      <c r="P105" s="42">
        <f>AVERAGE(Table18[[#This Row],[2020]:[2024]])</f>
        <v>391.2</v>
      </c>
      <c r="Q105" s="43"/>
      <c r="S105" s="40" t="s">
        <v>151</v>
      </c>
      <c r="T105" s="41">
        <f>SUBTOTAL(109,T5:T104)</f>
        <v>440</v>
      </c>
      <c r="U105" s="41">
        <f>SUBTOTAL(109,U5:U104)</f>
        <v>442</v>
      </c>
      <c r="V105" s="41">
        <f>SUBTOTAL(109,V5:V104)</f>
        <v>479</v>
      </c>
      <c r="W105" s="41">
        <f>SUBTOTAL(109,W5:W104)</f>
        <v>395</v>
      </c>
      <c r="X105" s="41">
        <f>SUBTOTAL(109,X5:X104)</f>
        <v>385</v>
      </c>
      <c r="Y105" s="42">
        <f>AVERAGE(Table19[[#This Row],[2020]:[2024]])</f>
        <v>428.2</v>
      </c>
      <c r="Z105" s="43"/>
      <c r="AB105" s="40" t="s">
        <v>151</v>
      </c>
      <c r="AC105" s="41">
        <f>SUBTOTAL(109,AC5:AC104)</f>
        <v>694</v>
      </c>
      <c r="AD105" s="41">
        <f>SUBTOTAL(109,AD5:AD104)</f>
        <v>708</v>
      </c>
      <c r="AE105" s="41">
        <f>SUBTOTAL(109,AE5:AE104)</f>
        <v>728</v>
      </c>
      <c r="AF105" s="41">
        <f>SUBTOTAL(109,AF5:AF104)</f>
        <v>709</v>
      </c>
      <c r="AG105" s="41">
        <f>SUBTOTAL(109,AG5:AG104)</f>
        <v>700</v>
      </c>
      <c r="AH105" s="42">
        <f>AVERAGE(Table20[[#This Row],[2020]:[2024]])</f>
        <v>707.8</v>
      </c>
      <c r="AI105" s="43"/>
      <c r="AK105" s="40" t="s">
        <v>151</v>
      </c>
      <c r="AL105" s="41">
        <f>SUBTOTAL(109,AL5:AL104)</f>
        <v>912</v>
      </c>
      <c r="AM105" s="41">
        <f>SUBTOTAL(109,AM5:AM104)</f>
        <v>957</v>
      </c>
      <c r="AN105" s="41">
        <f>SUBTOTAL(109,AN5:AN104)</f>
        <v>951</v>
      </c>
      <c r="AO105" s="41">
        <f>SUBTOTAL(109,AO5:AO104)</f>
        <v>912</v>
      </c>
      <c r="AP105" s="41">
        <f>SUBTOTAL(109,AP5:AP104)</f>
        <v>888</v>
      </c>
      <c r="AQ105" s="42">
        <f>AVERAGE(Table21[[#This Row],[2020]:[2024]])</f>
        <v>924</v>
      </c>
      <c r="AR105" s="43"/>
    </row>
    <row r="106" spans="1:44" x14ac:dyDescent="0.25">
      <c r="G106" s="45"/>
      <c r="P106" s="45"/>
    </row>
    <row r="107" spans="1:44" x14ac:dyDescent="0.25">
      <c r="G107" s="45"/>
      <c r="P107" s="45"/>
    </row>
    <row r="108" spans="1:44" x14ac:dyDescent="0.25">
      <c r="G108" s="45"/>
      <c r="P108" s="45"/>
    </row>
    <row r="109" spans="1:44" x14ac:dyDescent="0.25">
      <c r="G109" s="45"/>
      <c r="P109" s="45"/>
    </row>
    <row r="110" spans="1:44" x14ac:dyDescent="0.25">
      <c r="G110" s="45"/>
      <c r="P110" s="45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5A10-F0A2-4B3E-B7C5-7EAF8906C0EF}">
  <dimension ref="A1:AR110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2.42578125" style="23" customWidth="1"/>
    <col min="2" max="6" width="9.5703125" style="23" bestFit="1" customWidth="1"/>
    <col min="7" max="7" width="12.42578125" style="23" bestFit="1" customWidth="1"/>
    <col min="8" max="8" width="10" style="23" bestFit="1" customWidth="1"/>
    <col min="9" max="9" width="5.7109375" style="23" customWidth="1"/>
    <col min="10" max="10" width="12.42578125" style="23" customWidth="1"/>
    <col min="11" max="15" width="9.5703125" style="23" bestFit="1" customWidth="1"/>
    <col min="16" max="16" width="12.42578125" style="23" bestFit="1" customWidth="1"/>
    <col min="17" max="17" width="10" style="23" bestFit="1" customWidth="1"/>
    <col min="18" max="18" width="5.7109375" style="23" customWidth="1"/>
    <col min="19" max="19" width="12.42578125" style="23" customWidth="1"/>
    <col min="20" max="24" width="9.5703125" style="23" bestFit="1" customWidth="1"/>
    <col min="25" max="25" width="12.42578125" style="23" bestFit="1" customWidth="1"/>
    <col min="26" max="26" width="10" style="23" bestFit="1" customWidth="1"/>
    <col min="27" max="27" width="5.7109375" style="23" customWidth="1"/>
    <col min="28" max="28" width="12.42578125" style="23" customWidth="1"/>
    <col min="29" max="33" width="9.5703125" style="23" bestFit="1" customWidth="1"/>
    <col min="34" max="34" width="12.42578125" style="23" bestFit="1" customWidth="1"/>
    <col min="35" max="35" width="10" style="23" bestFit="1" customWidth="1"/>
    <col min="36" max="36" width="5.7109375" style="23" customWidth="1"/>
    <col min="37" max="37" width="12.42578125" style="23" customWidth="1"/>
    <col min="38" max="42" width="9.5703125" style="23" bestFit="1" customWidth="1"/>
    <col min="43" max="43" width="12.42578125" style="23" bestFit="1" customWidth="1"/>
    <col min="44" max="44" width="10" style="23" bestFit="1" customWidth="1"/>
    <col min="45" max="16384" width="9.140625" style="23"/>
  </cols>
  <sheetData>
    <row r="1" spans="1:44" ht="26.25" x14ac:dyDescent="0.25">
      <c r="A1" s="28" t="s">
        <v>115</v>
      </c>
    </row>
    <row r="3" spans="1:44" s="29" customFormat="1" ht="15.75" x14ac:dyDescent="0.25">
      <c r="A3" s="29" t="s">
        <v>127</v>
      </c>
      <c r="J3" s="29" t="s">
        <v>128</v>
      </c>
      <c r="S3" s="29" t="s">
        <v>129</v>
      </c>
      <c r="AB3" s="29" t="s">
        <v>130</v>
      </c>
      <c r="AK3" s="29" t="s">
        <v>131</v>
      </c>
    </row>
    <row r="4" spans="1:44" s="26" customFormat="1" x14ac:dyDescent="0.25">
      <c r="A4" s="27" t="s">
        <v>1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2</v>
      </c>
      <c r="H4" s="25" t="s">
        <v>3</v>
      </c>
      <c r="J4" s="27" t="s">
        <v>1</v>
      </c>
      <c r="K4" s="24" t="s">
        <v>145</v>
      </c>
      <c r="L4" s="24" t="s">
        <v>146</v>
      </c>
      <c r="M4" s="24" t="s">
        <v>147</v>
      </c>
      <c r="N4" s="24" t="s">
        <v>148</v>
      </c>
      <c r="O4" s="24" t="s">
        <v>149</v>
      </c>
      <c r="P4" s="24" t="s">
        <v>2</v>
      </c>
      <c r="Q4" s="25" t="s">
        <v>3</v>
      </c>
      <c r="S4" s="27" t="s">
        <v>1</v>
      </c>
      <c r="T4" s="24" t="s">
        <v>145</v>
      </c>
      <c r="U4" s="24" t="s">
        <v>146</v>
      </c>
      <c r="V4" s="24" t="s">
        <v>147</v>
      </c>
      <c r="W4" s="24" t="s">
        <v>148</v>
      </c>
      <c r="X4" s="24" t="s">
        <v>149</v>
      </c>
      <c r="Y4" s="24" t="s">
        <v>2</v>
      </c>
      <c r="Z4" s="25" t="s">
        <v>3</v>
      </c>
      <c r="AB4" s="27" t="s">
        <v>1</v>
      </c>
      <c r="AC4" s="24" t="s">
        <v>145</v>
      </c>
      <c r="AD4" s="24" t="s">
        <v>146</v>
      </c>
      <c r="AE4" s="24" t="s">
        <v>147</v>
      </c>
      <c r="AF4" s="24" t="s">
        <v>148</v>
      </c>
      <c r="AG4" s="24" t="s">
        <v>149</v>
      </c>
      <c r="AH4" s="24" t="s">
        <v>2</v>
      </c>
      <c r="AI4" s="25" t="s">
        <v>3</v>
      </c>
      <c r="AK4" s="27" t="s">
        <v>1</v>
      </c>
      <c r="AL4" s="24" t="s">
        <v>145</v>
      </c>
      <c r="AM4" s="24" t="s">
        <v>146</v>
      </c>
      <c r="AN4" s="24" t="s">
        <v>147</v>
      </c>
      <c r="AO4" s="24" t="s">
        <v>148</v>
      </c>
      <c r="AP4" s="24" t="s">
        <v>149</v>
      </c>
      <c r="AQ4" s="24" t="s">
        <v>2</v>
      </c>
      <c r="AR4" s="25" t="s">
        <v>3</v>
      </c>
    </row>
    <row r="5" spans="1:44" x14ac:dyDescent="0.25">
      <c r="A5" s="30" t="s">
        <v>8</v>
      </c>
      <c r="B5" s="36">
        <v>47</v>
      </c>
      <c r="C5" s="36">
        <v>57</v>
      </c>
      <c r="D5" s="36">
        <v>50</v>
      </c>
      <c r="E5" s="36">
        <v>54</v>
      </c>
      <c r="F5" s="36">
        <v>64</v>
      </c>
      <c r="G5" s="37">
        <v>54.4</v>
      </c>
      <c r="H5" s="32">
        <v>21</v>
      </c>
      <c r="J5" s="30" t="s">
        <v>8</v>
      </c>
      <c r="K5" s="36">
        <v>2</v>
      </c>
      <c r="L5" s="36">
        <v>1</v>
      </c>
      <c r="M5" s="36">
        <v>4</v>
      </c>
      <c r="N5" s="36">
        <v>1</v>
      </c>
      <c r="O5" s="36">
        <v>6</v>
      </c>
      <c r="P5" s="37">
        <v>2.8</v>
      </c>
      <c r="Q5" s="32">
        <v>21</v>
      </c>
      <c r="S5" s="30" t="s">
        <v>8</v>
      </c>
      <c r="T5" s="36">
        <v>2</v>
      </c>
      <c r="U5" s="36">
        <v>1</v>
      </c>
      <c r="V5" s="36">
        <v>4</v>
      </c>
      <c r="W5" s="36">
        <v>1</v>
      </c>
      <c r="X5" s="36">
        <v>6</v>
      </c>
      <c r="Y5" s="37">
        <v>2.8</v>
      </c>
      <c r="Z5" s="32">
        <v>21</v>
      </c>
      <c r="AB5" s="30" t="s">
        <v>8</v>
      </c>
      <c r="AC5" s="36">
        <v>13</v>
      </c>
      <c r="AD5" s="36">
        <v>21</v>
      </c>
      <c r="AE5" s="36">
        <v>16</v>
      </c>
      <c r="AF5" s="36">
        <v>29</v>
      </c>
      <c r="AG5" s="36">
        <v>17</v>
      </c>
      <c r="AH5" s="37">
        <v>19.2</v>
      </c>
      <c r="AI5" s="32">
        <v>5</v>
      </c>
      <c r="AK5" s="30" t="s">
        <v>8</v>
      </c>
      <c r="AL5" s="36">
        <v>15</v>
      </c>
      <c r="AM5" s="36">
        <v>23</v>
      </c>
      <c r="AN5" s="36">
        <v>17</v>
      </c>
      <c r="AO5" s="36">
        <v>32</v>
      </c>
      <c r="AP5" s="36">
        <v>17</v>
      </c>
      <c r="AQ5" s="37">
        <v>20.8</v>
      </c>
      <c r="AR5" s="32">
        <v>5</v>
      </c>
    </row>
    <row r="6" spans="1:44" x14ac:dyDescent="0.25">
      <c r="A6" s="30" t="s">
        <v>9</v>
      </c>
      <c r="B6" s="36">
        <v>11</v>
      </c>
      <c r="C6" s="36">
        <v>21</v>
      </c>
      <c r="D6" s="36">
        <v>13</v>
      </c>
      <c r="E6" s="36">
        <v>6</v>
      </c>
      <c r="F6" s="36">
        <v>16</v>
      </c>
      <c r="G6" s="37">
        <v>13.4</v>
      </c>
      <c r="H6" s="32">
        <v>65</v>
      </c>
      <c r="J6" s="30" t="s">
        <v>9</v>
      </c>
      <c r="K6" s="36">
        <v>0</v>
      </c>
      <c r="L6" s="36">
        <v>1</v>
      </c>
      <c r="M6" s="36">
        <v>2</v>
      </c>
      <c r="N6" s="36">
        <v>2</v>
      </c>
      <c r="O6" s="36">
        <v>1</v>
      </c>
      <c r="P6" s="37">
        <v>1.2</v>
      </c>
      <c r="Q6" s="32">
        <v>41</v>
      </c>
      <c r="S6" s="30" t="s">
        <v>9</v>
      </c>
      <c r="T6" s="36">
        <v>0</v>
      </c>
      <c r="U6" s="36">
        <v>1</v>
      </c>
      <c r="V6" s="36">
        <v>2</v>
      </c>
      <c r="W6" s="36">
        <v>2</v>
      </c>
      <c r="X6" s="36">
        <v>1</v>
      </c>
      <c r="Y6" s="37">
        <v>1.2</v>
      </c>
      <c r="Z6" s="32">
        <v>41</v>
      </c>
      <c r="AB6" s="30" t="s">
        <v>9</v>
      </c>
      <c r="AC6" s="36">
        <v>4</v>
      </c>
      <c r="AD6" s="36">
        <v>5</v>
      </c>
      <c r="AE6" s="36">
        <v>3</v>
      </c>
      <c r="AF6" s="36">
        <v>0</v>
      </c>
      <c r="AG6" s="36">
        <v>2</v>
      </c>
      <c r="AH6" s="37">
        <v>2.8</v>
      </c>
      <c r="AI6" s="32">
        <v>64</v>
      </c>
      <c r="AK6" s="30" t="s">
        <v>9</v>
      </c>
      <c r="AL6" s="36">
        <v>4</v>
      </c>
      <c r="AM6" s="36">
        <v>5</v>
      </c>
      <c r="AN6" s="36">
        <v>3</v>
      </c>
      <c r="AO6" s="36">
        <v>1</v>
      </c>
      <c r="AP6" s="36">
        <v>2</v>
      </c>
      <c r="AQ6" s="37">
        <v>3</v>
      </c>
      <c r="AR6" s="32">
        <v>64</v>
      </c>
    </row>
    <row r="7" spans="1:44" x14ac:dyDescent="0.25">
      <c r="A7" s="30" t="s">
        <v>10</v>
      </c>
      <c r="B7" s="36">
        <v>6</v>
      </c>
      <c r="C7" s="36">
        <v>9</v>
      </c>
      <c r="D7" s="36">
        <v>3</v>
      </c>
      <c r="E7" s="36">
        <v>11</v>
      </c>
      <c r="F7" s="36">
        <v>7</v>
      </c>
      <c r="G7" s="37">
        <v>7.2</v>
      </c>
      <c r="H7" s="32">
        <v>83</v>
      </c>
      <c r="J7" s="30" t="s">
        <v>10</v>
      </c>
      <c r="K7" s="36">
        <v>1</v>
      </c>
      <c r="L7" s="36">
        <v>0</v>
      </c>
      <c r="M7" s="36">
        <v>0</v>
      </c>
      <c r="N7" s="36">
        <v>1</v>
      </c>
      <c r="O7" s="36">
        <v>0</v>
      </c>
      <c r="P7" s="37">
        <v>0.4</v>
      </c>
      <c r="Q7" s="32">
        <v>74</v>
      </c>
      <c r="S7" s="30" t="s">
        <v>10</v>
      </c>
      <c r="T7" s="36">
        <v>1</v>
      </c>
      <c r="U7" s="36">
        <v>0</v>
      </c>
      <c r="V7" s="36">
        <v>0</v>
      </c>
      <c r="W7" s="36">
        <v>2</v>
      </c>
      <c r="X7" s="36">
        <v>0</v>
      </c>
      <c r="Y7" s="37">
        <v>0.6</v>
      </c>
      <c r="Z7" s="32">
        <v>69</v>
      </c>
      <c r="AB7" s="30" t="s">
        <v>10</v>
      </c>
      <c r="AC7" s="36">
        <v>1</v>
      </c>
      <c r="AD7" s="36">
        <v>1</v>
      </c>
      <c r="AE7" s="36">
        <v>0</v>
      </c>
      <c r="AF7" s="36">
        <v>5</v>
      </c>
      <c r="AG7" s="36">
        <v>0</v>
      </c>
      <c r="AH7" s="37">
        <v>1.4</v>
      </c>
      <c r="AI7" s="32">
        <v>82</v>
      </c>
      <c r="AK7" s="30" t="s">
        <v>10</v>
      </c>
      <c r="AL7" s="36">
        <v>1</v>
      </c>
      <c r="AM7" s="36">
        <v>1</v>
      </c>
      <c r="AN7" s="36">
        <v>0</v>
      </c>
      <c r="AO7" s="36">
        <v>5</v>
      </c>
      <c r="AP7" s="36">
        <v>0</v>
      </c>
      <c r="AQ7" s="37">
        <v>1.4</v>
      </c>
      <c r="AR7" s="32">
        <v>84</v>
      </c>
    </row>
    <row r="8" spans="1:44" x14ac:dyDescent="0.25">
      <c r="A8" s="30" t="s">
        <v>11</v>
      </c>
      <c r="B8" s="36">
        <v>6</v>
      </c>
      <c r="C8" s="36">
        <v>9</v>
      </c>
      <c r="D8" s="36">
        <v>15</v>
      </c>
      <c r="E8" s="36">
        <v>6</v>
      </c>
      <c r="F8" s="36">
        <v>9</v>
      </c>
      <c r="G8" s="37">
        <v>9</v>
      </c>
      <c r="H8" s="32">
        <v>77</v>
      </c>
      <c r="J8" s="30" t="s">
        <v>11</v>
      </c>
      <c r="K8" s="36">
        <v>0</v>
      </c>
      <c r="L8" s="36">
        <v>0</v>
      </c>
      <c r="M8" s="36">
        <v>0</v>
      </c>
      <c r="N8" s="36">
        <v>0</v>
      </c>
      <c r="O8" s="36">
        <v>1</v>
      </c>
      <c r="P8" s="37">
        <v>0.2</v>
      </c>
      <c r="Q8" s="32">
        <v>85</v>
      </c>
      <c r="S8" s="30" t="s">
        <v>11</v>
      </c>
      <c r="T8" s="36">
        <v>0</v>
      </c>
      <c r="U8" s="36">
        <v>0</v>
      </c>
      <c r="V8" s="36">
        <v>0</v>
      </c>
      <c r="W8" s="36">
        <v>0</v>
      </c>
      <c r="X8" s="36">
        <v>1</v>
      </c>
      <c r="Y8" s="37">
        <v>0.2</v>
      </c>
      <c r="Z8" s="32">
        <v>85</v>
      </c>
      <c r="AB8" s="30" t="s">
        <v>11</v>
      </c>
      <c r="AC8" s="36">
        <v>1</v>
      </c>
      <c r="AD8" s="36">
        <v>3</v>
      </c>
      <c r="AE8" s="36">
        <v>2</v>
      </c>
      <c r="AF8" s="36">
        <v>2</v>
      </c>
      <c r="AG8" s="36">
        <v>0</v>
      </c>
      <c r="AH8" s="37">
        <v>1.6</v>
      </c>
      <c r="AI8" s="32">
        <v>78</v>
      </c>
      <c r="AK8" s="30" t="s">
        <v>11</v>
      </c>
      <c r="AL8" s="36">
        <v>1</v>
      </c>
      <c r="AM8" s="36">
        <v>3</v>
      </c>
      <c r="AN8" s="36">
        <v>3</v>
      </c>
      <c r="AO8" s="36">
        <v>2</v>
      </c>
      <c r="AP8" s="36">
        <v>0</v>
      </c>
      <c r="AQ8" s="37">
        <v>1.8</v>
      </c>
      <c r="AR8" s="32">
        <v>76</v>
      </c>
    </row>
    <row r="9" spans="1:44" x14ac:dyDescent="0.25">
      <c r="A9" s="30" t="s">
        <v>12</v>
      </c>
      <c r="B9" s="36">
        <v>9</v>
      </c>
      <c r="C9" s="36">
        <v>9</v>
      </c>
      <c r="D9" s="36">
        <v>10</v>
      </c>
      <c r="E9" s="36">
        <v>10</v>
      </c>
      <c r="F9" s="36">
        <v>14</v>
      </c>
      <c r="G9" s="37">
        <v>10.4</v>
      </c>
      <c r="H9" s="32">
        <v>74</v>
      </c>
      <c r="J9" s="30" t="s">
        <v>12</v>
      </c>
      <c r="K9" s="36">
        <v>1</v>
      </c>
      <c r="L9" s="36">
        <v>1</v>
      </c>
      <c r="M9" s="36">
        <v>1</v>
      </c>
      <c r="N9" s="36">
        <v>0</v>
      </c>
      <c r="O9" s="36">
        <v>0</v>
      </c>
      <c r="P9" s="37">
        <v>0.6</v>
      </c>
      <c r="Q9" s="32">
        <v>69</v>
      </c>
      <c r="S9" s="30" t="s">
        <v>12</v>
      </c>
      <c r="T9" s="36">
        <v>1</v>
      </c>
      <c r="U9" s="36">
        <v>1</v>
      </c>
      <c r="V9" s="36">
        <v>1</v>
      </c>
      <c r="W9" s="36">
        <v>0</v>
      </c>
      <c r="X9" s="36">
        <v>0</v>
      </c>
      <c r="Y9" s="37">
        <v>0.6</v>
      </c>
      <c r="Z9" s="32">
        <v>69</v>
      </c>
      <c r="AB9" s="30" t="s">
        <v>12</v>
      </c>
      <c r="AC9" s="36">
        <v>3</v>
      </c>
      <c r="AD9" s="36">
        <v>2</v>
      </c>
      <c r="AE9" s="36">
        <v>1</v>
      </c>
      <c r="AF9" s="36">
        <v>2</v>
      </c>
      <c r="AG9" s="36">
        <v>4</v>
      </c>
      <c r="AH9" s="37">
        <v>2.4</v>
      </c>
      <c r="AI9" s="32">
        <v>66</v>
      </c>
      <c r="AK9" s="30" t="s">
        <v>12</v>
      </c>
      <c r="AL9" s="36">
        <v>3</v>
      </c>
      <c r="AM9" s="36">
        <v>2</v>
      </c>
      <c r="AN9" s="36">
        <v>2</v>
      </c>
      <c r="AO9" s="36">
        <v>3</v>
      </c>
      <c r="AP9" s="36">
        <v>4</v>
      </c>
      <c r="AQ9" s="37">
        <v>2.8</v>
      </c>
      <c r="AR9" s="32">
        <v>65</v>
      </c>
    </row>
    <row r="10" spans="1:44" x14ac:dyDescent="0.25">
      <c r="A10" s="30" t="s">
        <v>13</v>
      </c>
      <c r="B10" s="36">
        <v>7</v>
      </c>
      <c r="C10" s="36">
        <v>5</v>
      </c>
      <c r="D10" s="36">
        <v>9</v>
      </c>
      <c r="E10" s="36">
        <v>11</v>
      </c>
      <c r="F10" s="36">
        <v>7</v>
      </c>
      <c r="G10" s="37">
        <v>7.8</v>
      </c>
      <c r="H10" s="32">
        <v>82</v>
      </c>
      <c r="J10" s="30" t="s">
        <v>13</v>
      </c>
      <c r="K10" s="36">
        <v>0</v>
      </c>
      <c r="L10" s="36">
        <v>0</v>
      </c>
      <c r="M10" s="36">
        <v>0</v>
      </c>
      <c r="N10" s="36">
        <v>1</v>
      </c>
      <c r="O10" s="36">
        <v>1</v>
      </c>
      <c r="P10" s="37">
        <v>0.4</v>
      </c>
      <c r="Q10" s="32">
        <v>74</v>
      </c>
      <c r="S10" s="30" t="s">
        <v>13</v>
      </c>
      <c r="T10" s="36">
        <v>0</v>
      </c>
      <c r="U10" s="36">
        <v>0</v>
      </c>
      <c r="V10" s="36">
        <v>0</v>
      </c>
      <c r="W10" s="36">
        <v>1</v>
      </c>
      <c r="X10" s="36">
        <v>1</v>
      </c>
      <c r="Y10" s="37">
        <v>0.4</v>
      </c>
      <c r="Z10" s="32">
        <v>76</v>
      </c>
      <c r="AB10" s="30" t="s">
        <v>13</v>
      </c>
      <c r="AC10" s="36">
        <v>3</v>
      </c>
      <c r="AD10" s="36">
        <v>1</v>
      </c>
      <c r="AE10" s="36">
        <v>2</v>
      </c>
      <c r="AF10" s="36">
        <v>2</v>
      </c>
      <c r="AG10" s="36">
        <v>3</v>
      </c>
      <c r="AH10" s="37">
        <v>2.2000000000000002</v>
      </c>
      <c r="AI10" s="32">
        <v>73</v>
      </c>
      <c r="AK10" s="30" t="s">
        <v>13</v>
      </c>
      <c r="AL10" s="36">
        <v>3</v>
      </c>
      <c r="AM10" s="36">
        <v>1</v>
      </c>
      <c r="AN10" s="36">
        <v>2</v>
      </c>
      <c r="AO10" s="36">
        <v>2</v>
      </c>
      <c r="AP10" s="36">
        <v>3</v>
      </c>
      <c r="AQ10" s="37">
        <v>2.2000000000000002</v>
      </c>
      <c r="AR10" s="32">
        <v>73</v>
      </c>
    </row>
    <row r="11" spans="1:44" x14ac:dyDescent="0.25">
      <c r="A11" s="30" t="s">
        <v>14</v>
      </c>
      <c r="B11" s="36">
        <v>11</v>
      </c>
      <c r="C11" s="36">
        <v>17</v>
      </c>
      <c r="D11" s="36">
        <v>12</v>
      </c>
      <c r="E11" s="36">
        <v>20</v>
      </c>
      <c r="F11" s="36">
        <v>10</v>
      </c>
      <c r="G11" s="37">
        <v>14</v>
      </c>
      <c r="H11" s="32">
        <v>64</v>
      </c>
      <c r="J11" s="30" t="s">
        <v>14</v>
      </c>
      <c r="K11" s="36">
        <v>1</v>
      </c>
      <c r="L11" s="36">
        <v>0</v>
      </c>
      <c r="M11" s="36">
        <v>1</v>
      </c>
      <c r="N11" s="36">
        <v>4</v>
      </c>
      <c r="O11" s="36">
        <v>0</v>
      </c>
      <c r="P11" s="37">
        <v>1.2</v>
      </c>
      <c r="Q11" s="32">
        <v>41</v>
      </c>
      <c r="S11" s="30" t="s">
        <v>14</v>
      </c>
      <c r="T11" s="36">
        <v>1</v>
      </c>
      <c r="U11" s="36">
        <v>0</v>
      </c>
      <c r="V11" s="36">
        <v>1</v>
      </c>
      <c r="W11" s="36">
        <v>4</v>
      </c>
      <c r="X11" s="36">
        <v>0</v>
      </c>
      <c r="Y11" s="37">
        <v>1.2</v>
      </c>
      <c r="Z11" s="32">
        <v>41</v>
      </c>
      <c r="AB11" s="30" t="s">
        <v>14</v>
      </c>
      <c r="AC11" s="36">
        <v>1</v>
      </c>
      <c r="AD11" s="36">
        <v>2</v>
      </c>
      <c r="AE11" s="36">
        <v>3</v>
      </c>
      <c r="AF11" s="36">
        <v>3</v>
      </c>
      <c r="AG11" s="36">
        <v>3</v>
      </c>
      <c r="AH11" s="37">
        <v>2.4</v>
      </c>
      <c r="AI11" s="32">
        <v>66</v>
      </c>
      <c r="AK11" s="30" t="s">
        <v>14</v>
      </c>
      <c r="AL11" s="36">
        <v>1</v>
      </c>
      <c r="AM11" s="36">
        <v>2</v>
      </c>
      <c r="AN11" s="36">
        <v>3</v>
      </c>
      <c r="AO11" s="36">
        <v>3</v>
      </c>
      <c r="AP11" s="36">
        <v>3</v>
      </c>
      <c r="AQ11" s="37">
        <v>2.4</v>
      </c>
      <c r="AR11" s="32">
        <v>69</v>
      </c>
    </row>
    <row r="12" spans="1:44" x14ac:dyDescent="0.25">
      <c r="A12" s="30" t="s">
        <v>15</v>
      </c>
      <c r="B12" s="36">
        <v>2</v>
      </c>
      <c r="C12" s="36">
        <v>5</v>
      </c>
      <c r="D12" s="36">
        <v>2</v>
      </c>
      <c r="E12" s="36">
        <v>1</v>
      </c>
      <c r="F12" s="36">
        <v>5</v>
      </c>
      <c r="G12" s="37">
        <v>3</v>
      </c>
      <c r="H12" s="32">
        <v>94</v>
      </c>
      <c r="J12" s="30" t="s">
        <v>15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7">
        <v>0</v>
      </c>
      <c r="Q12" s="32">
        <v>92</v>
      </c>
      <c r="S12" s="30" t="s">
        <v>15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7">
        <v>0</v>
      </c>
      <c r="Z12" s="32">
        <v>92</v>
      </c>
      <c r="AB12" s="30" t="s">
        <v>15</v>
      </c>
      <c r="AC12" s="36">
        <v>1</v>
      </c>
      <c r="AD12" s="36">
        <v>2</v>
      </c>
      <c r="AE12" s="36">
        <v>2</v>
      </c>
      <c r="AF12" s="36">
        <v>0</v>
      </c>
      <c r="AG12" s="36">
        <v>1</v>
      </c>
      <c r="AH12" s="37">
        <v>1.2</v>
      </c>
      <c r="AI12" s="32">
        <v>86</v>
      </c>
      <c r="AK12" s="30" t="s">
        <v>15</v>
      </c>
      <c r="AL12" s="36">
        <v>1</v>
      </c>
      <c r="AM12" s="36">
        <v>2</v>
      </c>
      <c r="AN12" s="36">
        <v>2</v>
      </c>
      <c r="AO12" s="36">
        <v>0</v>
      </c>
      <c r="AP12" s="36">
        <v>1</v>
      </c>
      <c r="AQ12" s="37">
        <v>1.2</v>
      </c>
      <c r="AR12" s="32">
        <v>86</v>
      </c>
    </row>
    <row r="13" spans="1:44" x14ac:dyDescent="0.25">
      <c r="A13" s="30" t="s">
        <v>16</v>
      </c>
      <c r="B13" s="36">
        <v>8</v>
      </c>
      <c r="C13" s="36">
        <v>16</v>
      </c>
      <c r="D13" s="36">
        <v>4</v>
      </c>
      <c r="E13" s="36">
        <v>6</v>
      </c>
      <c r="F13" s="36">
        <v>8</v>
      </c>
      <c r="G13" s="37">
        <v>8.4</v>
      </c>
      <c r="H13" s="32">
        <v>80</v>
      </c>
      <c r="J13" s="30" t="s">
        <v>16</v>
      </c>
      <c r="K13" s="36">
        <v>0</v>
      </c>
      <c r="L13" s="36">
        <v>3</v>
      </c>
      <c r="M13" s="36">
        <v>0</v>
      </c>
      <c r="N13" s="36">
        <v>0</v>
      </c>
      <c r="O13" s="36">
        <v>0</v>
      </c>
      <c r="P13" s="37">
        <v>0.6</v>
      </c>
      <c r="Q13" s="32">
        <v>69</v>
      </c>
      <c r="S13" s="30" t="s">
        <v>16</v>
      </c>
      <c r="T13" s="36">
        <v>0</v>
      </c>
      <c r="U13" s="36">
        <v>3</v>
      </c>
      <c r="V13" s="36">
        <v>0</v>
      </c>
      <c r="W13" s="36">
        <v>0</v>
      </c>
      <c r="X13" s="36">
        <v>0</v>
      </c>
      <c r="Y13" s="37">
        <v>0.6</v>
      </c>
      <c r="Z13" s="32">
        <v>69</v>
      </c>
      <c r="AB13" s="30" t="s">
        <v>16</v>
      </c>
      <c r="AC13" s="36">
        <v>1</v>
      </c>
      <c r="AD13" s="36">
        <v>3</v>
      </c>
      <c r="AE13" s="36">
        <v>1</v>
      </c>
      <c r="AF13" s="36">
        <v>2</v>
      </c>
      <c r="AG13" s="36">
        <v>0</v>
      </c>
      <c r="AH13" s="37">
        <v>1.4</v>
      </c>
      <c r="AI13" s="32">
        <v>82</v>
      </c>
      <c r="AK13" s="30" t="s">
        <v>16</v>
      </c>
      <c r="AL13" s="36">
        <v>1</v>
      </c>
      <c r="AM13" s="36">
        <v>3</v>
      </c>
      <c r="AN13" s="36">
        <v>1</v>
      </c>
      <c r="AO13" s="36">
        <v>2</v>
      </c>
      <c r="AP13" s="36">
        <v>0</v>
      </c>
      <c r="AQ13" s="37">
        <v>1.4</v>
      </c>
      <c r="AR13" s="32">
        <v>84</v>
      </c>
    </row>
    <row r="14" spans="1:44" x14ac:dyDescent="0.25">
      <c r="A14" s="30" t="s">
        <v>17</v>
      </c>
      <c r="B14" s="36">
        <v>46</v>
      </c>
      <c r="C14" s="36">
        <v>47</v>
      </c>
      <c r="D14" s="36">
        <v>51</v>
      </c>
      <c r="E14" s="36">
        <v>44</v>
      </c>
      <c r="F14" s="36">
        <v>34</v>
      </c>
      <c r="G14" s="37">
        <v>44.4</v>
      </c>
      <c r="H14" s="32">
        <v>26</v>
      </c>
      <c r="J14" s="30" t="s">
        <v>17</v>
      </c>
      <c r="K14" s="36">
        <v>6</v>
      </c>
      <c r="L14" s="36">
        <v>1</v>
      </c>
      <c r="M14" s="36">
        <v>3</v>
      </c>
      <c r="N14" s="36">
        <v>5</v>
      </c>
      <c r="O14" s="36">
        <v>1</v>
      </c>
      <c r="P14" s="37">
        <v>3.2</v>
      </c>
      <c r="Q14" s="32">
        <v>20</v>
      </c>
      <c r="S14" s="30" t="s">
        <v>17</v>
      </c>
      <c r="T14" s="36">
        <v>6</v>
      </c>
      <c r="U14" s="36">
        <v>1</v>
      </c>
      <c r="V14" s="36">
        <v>3</v>
      </c>
      <c r="W14" s="36">
        <v>6</v>
      </c>
      <c r="X14" s="36">
        <v>1</v>
      </c>
      <c r="Y14" s="37">
        <v>3.4</v>
      </c>
      <c r="Z14" s="32">
        <v>20</v>
      </c>
      <c r="AB14" s="30" t="s">
        <v>17</v>
      </c>
      <c r="AC14" s="36">
        <v>4</v>
      </c>
      <c r="AD14" s="36">
        <v>15</v>
      </c>
      <c r="AE14" s="36">
        <v>9</v>
      </c>
      <c r="AF14" s="36">
        <v>11</v>
      </c>
      <c r="AG14" s="36">
        <v>7</v>
      </c>
      <c r="AH14" s="37">
        <v>9.1999999999999993</v>
      </c>
      <c r="AI14" s="32">
        <v>22</v>
      </c>
      <c r="AK14" s="30" t="s">
        <v>17</v>
      </c>
      <c r="AL14" s="36">
        <v>6</v>
      </c>
      <c r="AM14" s="36">
        <v>16</v>
      </c>
      <c r="AN14" s="36">
        <v>9</v>
      </c>
      <c r="AO14" s="36">
        <v>12</v>
      </c>
      <c r="AP14" s="36">
        <v>8</v>
      </c>
      <c r="AQ14" s="37">
        <v>10.199999999999999</v>
      </c>
      <c r="AR14" s="32">
        <v>21</v>
      </c>
    </row>
    <row r="15" spans="1:44" x14ac:dyDescent="0.25">
      <c r="A15" s="30" t="s">
        <v>18</v>
      </c>
      <c r="B15" s="36">
        <v>95</v>
      </c>
      <c r="C15" s="36">
        <v>94</v>
      </c>
      <c r="D15" s="36">
        <v>126</v>
      </c>
      <c r="E15" s="36">
        <v>139</v>
      </c>
      <c r="F15" s="36">
        <v>119</v>
      </c>
      <c r="G15" s="37">
        <v>114.6</v>
      </c>
      <c r="H15" s="32">
        <v>6</v>
      </c>
      <c r="J15" s="30" t="s">
        <v>18</v>
      </c>
      <c r="K15" s="36">
        <v>1</v>
      </c>
      <c r="L15" s="36">
        <v>6</v>
      </c>
      <c r="M15" s="36">
        <v>4</v>
      </c>
      <c r="N15" s="36">
        <v>9</v>
      </c>
      <c r="O15" s="36">
        <v>7</v>
      </c>
      <c r="P15" s="37">
        <v>5.4</v>
      </c>
      <c r="Q15" s="32">
        <v>9</v>
      </c>
      <c r="S15" s="30" t="s">
        <v>18</v>
      </c>
      <c r="T15" s="36">
        <v>1</v>
      </c>
      <c r="U15" s="36">
        <v>6</v>
      </c>
      <c r="V15" s="36">
        <v>4</v>
      </c>
      <c r="W15" s="36">
        <v>10</v>
      </c>
      <c r="X15" s="36">
        <v>7</v>
      </c>
      <c r="Y15" s="37">
        <v>5.6</v>
      </c>
      <c r="Z15" s="32">
        <v>8</v>
      </c>
      <c r="AB15" s="30" t="s">
        <v>18</v>
      </c>
      <c r="AC15" s="36">
        <v>9</v>
      </c>
      <c r="AD15" s="36">
        <v>6</v>
      </c>
      <c r="AE15" s="36">
        <v>17</v>
      </c>
      <c r="AF15" s="36">
        <v>18</v>
      </c>
      <c r="AG15" s="36">
        <v>11</v>
      </c>
      <c r="AH15" s="37">
        <v>12.2</v>
      </c>
      <c r="AI15" s="32">
        <v>15</v>
      </c>
      <c r="AK15" s="30" t="s">
        <v>18</v>
      </c>
      <c r="AL15" s="36">
        <v>9</v>
      </c>
      <c r="AM15" s="36">
        <v>6</v>
      </c>
      <c r="AN15" s="36">
        <v>23</v>
      </c>
      <c r="AO15" s="36">
        <v>19</v>
      </c>
      <c r="AP15" s="36">
        <v>12</v>
      </c>
      <c r="AQ15" s="37">
        <v>13.8</v>
      </c>
      <c r="AR15" s="32">
        <v>14</v>
      </c>
    </row>
    <row r="16" spans="1:44" x14ac:dyDescent="0.25">
      <c r="A16" s="30" t="s">
        <v>19</v>
      </c>
      <c r="B16" s="36">
        <v>52</v>
      </c>
      <c r="C16" s="36">
        <v>49</v>
      </c>
      <c r="D16" s="36">
        <v>57</v>
      </c>
      <c r="E16" s="36">
        <v>58</v>
      </c>
      <c r="F16" s="36">
        <v>64</v>
      </c>
      <c r="G16" s="37">
        <v>56</v>
      </c>
      <c r="H16" s="32">
        <v>20</v>
      </c>
      <c r="J16" s="30" t="s">
        <v>19</v>
      </c>
      <c r="K16" s="36">
        <v>3</v>
      </c>
      <c r="L16" s="36">
        <v>0</v>
      </c>
      <c r="M16" s="36">
        <v>1</v>
      </c>
      <c r="N16" s="36">
        <v>3</v>
      </c>
      <c r="O16" s="36">
        <v>3</v>
      </c>
      <c r="P16" s="37">
        <v>2</v>
      </c>
      <c r="Q16" s="32">
        <v>26</v>
      </c>
      <c r="S16" s="30" t="s">
        <v>19</v>
      </c>
      <c r="T16" s="36">
        <v>3</v>
      </c>
      <c r="U16" s="36">
        <v>0</v>
      </c>
      <c r="V16" s="36">
        <v>1</v>
      </c>
      <c r="W16" s="36">
        <v>3</v>
      </c>
      <c r="X16" s="36">
        <v>3</v>
      </c>
      <c r="Y16" s="37">
        <v>2</v>
      </c>
      <c r="Z16" s="32">
        <v>28</v>
      </c>
      <c r="AB16" s="30" t="s">
        <v>19</v>
      </c>
      <c r="AC16" s="36">
        <v>7</v>
      </c>
      <c r="AD16" s="36">
        <v>10</v>
      </c>
      <c r="AE16" s="36">
        <v>15</v>
      </c>
      <c r="AF16" s="36">
        <v>7</v>
      </c>
      <c r="AG16" s="36">
        <v>17</v>
      </c>
      <c r="AH16" s="37">
        <v>11.2</v>
      </c>
      <c r="AI16" s="32">
        <v>17</v>
      </c>
      <c r="AK16" s="30" t="s">
        <v>19</v>
      </c>
      <c r="AL16" s="36">
        <v>7</v>
      </c>
      <c r="AM16" s="36">
        <v>10</v>
      </c>
      <c r="AN16" s="36">
        <v>17</v>
      </c>
      <c r="AO16" s="36">
        <v>7</v>
      </c>
      <c r="AP16" s="36">
        <v>19</v>
      </c>
      <c r="AQ16" s="37">
        <v>12</v>
      </c>
      <c r="AR16" s="32">
        <v>17</v>
      </c>
    </row>
    <row r="17" spans="1:44" x14ac:dyDescent="0.25">
      <c r="A17" s="30" t="s">
        <v>20</v>
      </c>
      <c r="B17" s="36">
        <v>54</v>
      </c>
      <c r="C17" s="36">
        <v>60</v>
      </c>
      <c r="D17" s="36">
        <v>68</v>
      </c>
      <c r="E17" s="36">
        <v>60</v>
      </c>
      <c r="F17" s="36">
        <v>71</v>
      </c>
      <c r="G17" s="37">
        <v>62.6</v>
      </c>
      <c r="H17" s="32">
        <v>17</v>
      </c>
      <c r="J17" s="30" t="s">
        <v>20</v>
      </c>
      <c r="K17" s="36">
        <v>3</v>
      </c>
      <c r="L17" s="36">
        <v>2</v>
      </c>
      <c r="M17" s="36">
        <v>2</v>
      </c>
      <c r="N17" s="36">
        <v>2</v>
      </c>
      <c r="O17" s="36">
        <v>3</v>
      </c>
      <c r="P17" s="37">
        <v>2.4</v>
      </c>
      <c r="Q17" s="32">
        <v>24</v>
      </c>
      <c r="S17" s="30" t="s">
        <v>20</v>
      </c>
      <c r="T17" s="36">
        <v>3</v>
      </c>
      <c r="U17" s="36">
        <v>2</v>
      </c>
      <c r="V17" s="36">
        <v>2</v>
      </c>
      <c r="W17" s="36">
        <v>2</v>
      </c>
      <c r="X17" s="36">
        <v>3</v>
      </c>
      <c r="Y17" s="37">
        <v>2.4</v>
      </c>
      <c r="Z17" s="32">
        <v>24</v>
      </c>
      <c r="AB17" s="30" t="s">
        <v>20</v>
      </c>
      <c r="AC17" s="36">
        <v>11</v>
      </c>
      <c r="AD17" s="36">
        <v>5</v>
      </c>
      <c r="AE17" s="36">
        <v>4</v>
      </c>
      <c r="AF17" s="36">
        <v>7</v>
      </c>
      <c r="AG17" s="36">
        <v>9</v>
      </c>
      <c r="AH17" s="37">
        <v>7.2</v>
      </c>
      <c r="AI17" s="32">
        <v>31</v>
      </c>
      <c r="AK17" s="30" t="s">
        <v>20</v>
      </c>
      <c r="AL17" s="36">
        <v>11</v>
      </c>
      <c r="AM17" s="36">
        <v>5</v>
      </c>
      <c r="AN17" s="36">
        <v>4</v>
      </c>
      <c r="AO17" s="36">
        <v>7</v>
      </c>
      <c r="AP17" s="36">
        <v>9</v>
      </c>
      <c r="AQ17" s="37">
        <v>7.2</v>
      </c>
      <c r="AR17" s="32">
        <v>31</v>
      </c>
    </row>
    <row r="18" spans="1:44" x14ac:dyDescent="0.25">
      <c r="A18" s="30" t="s">
        <v>21</v>
      </c>
      <c r="B18" s="36">
        <v>42</v>
      </c>
      <c r="C18" s="36">
        <v>45</v>
      </c>
      <c r="D18" s="36">
        <v>46</v>
      </c>
      <c r="E18" s="36">
        <v>59</v>
      </c>
      <c r="F18" s="36">
        <v>43</v>
      </c>
      <c r="G18" s="37">
        <v>47</v>
      </c>
      <c r="H18" s="32">
        <v>24</v>
      </c>
      <c r="J18" s="30" t="s">
        <v>21</v>
      </c>
      <c r="K18" s="36">
        <v>0</v>
      </c>
      <c r="L18" s="36">
        <v>1</v>
      </c>
      <c r="M18" s="36">
        <v>0</v>
      </c>
      <c r="N18" s="36">
        <v>0</v>
      </c>
      <c r="O18" s="36">
        <v>3</v>
      </c>
      <c r="P18" s="37">
        <v>0.8</v>
      </c>
      <c r="Q18" s="32">
        <v>59</v>
      </c>
      <c r="S18" s="30" t="s">
        <v>21</v>
      </c>
      <c r="T18" s="36">
        <v>0</v>
      </c>
      <c r="U18" s="36">
        <v>1</v>
      </c>
      <c r="V18" s="36">
        <v>0</v>
      </c>
      <c r="W18" s="36">
        <v>0</v>
      </c>
      <c r="X18" s="36">
        <v>3</v>
      </c>
      <c r="Y18" s="37">
        <v>0.8</v>
      </c>
      <c r="Z18" s="32">
        <v>60</v>
      </c>
      <c r="AB18" s="30" t="s">
        <v>21</v>
      </c>
      <c r="AC18" s="36">
        <v>8</v>
      </c>
      <c r="AD18" s="36">
        <v>6</v>
      </c>
      <c r="AE18" s="36">
        <v>9</v>
      </c>
      <c r="AF18" s="36">
        <v>9</v>
      </c>
      <c r="AG18" s="36">
        <v>5</v>
      </c>
      <c r="AH18" s="37">
        <v>7.4</v>
      </c>
      <c r="AI18" s="32">
        <v>30</v>
      </c>
      <c r="AK18" s="30" t="s">
        <v>21</v>
      </c>
      <c r="AL18" s="36">
        <v>8</v>
      </c>
      <c r="AM18" s="36">
        <v>6</v>
      </c>
      <c r="AN18" s="36">
        <v>9</v>
      </c>
      <c r="AO18" s="36">
        <v>9</v>
      </c>
      <c r="AP18" s="36">
        <v>5</v>
      </c>
      <c r="AQ18" s="37">
        <v>7.4</v>
      </c>
      <c r="AR18" s="32">
        <v>30</v>
      </c>
    </row>
    <row r="19" spans="1:44" x14ac:dyDescent="0.25">
      <c r="A19" s="30" t="s">
        <v>22</v>
      </c>
      <c r="B19" s="36">
        <v>3</v>
      </c>
      <c r="C19" s="36">
        <v>2</v>
      </c>
      <c r="D19" s="36">
        <v>5</v>
      </c>
      <c r="E19" s="36">
        <v>4</v>
      </c>
      <c r="F19" s="36">
        <v>2</v>
      </c>
      <c r="G19" s="37">
        <v>3.2</v>
      </c>
      <c r="H19" s="32">
        <v>92</v>
      </c>
      <c r="J19" s="30" t="s">
        <v>22</v>
      </c>
      <c r="K19" s="36">
        <v>1</v>
      </c>
      <c r="L19" s="36">
        <v>0</v>
      </c>
      <c r="M19" s="36">
        <v>0</v>
      </c>
      <c r="N19" s="36">
        <v>0</v>
      </c>
      <c r="O19" s="36">
        <v>0</v>
      </c>
      <c r="P19" s="37">
        <v>0.2</v>
      </c>
      <c r="Q19" s="32">
        <v>85</v>
      </c>
      <c r="S19" s="30" t="s">
        <v>22</v>
      </c>
      <c r="T19" s="36">
        <v>1</v>
      </c>
      <c r="U19" s="36">
        <v>0</v>
      </c>
      <c r="V19" s="36">
        <v>0</v>
      </c>
      <c r="W19" s="36">
        <v>0</v>
      </c>
      <c r="X19" s="36">
        <v>0</v>
      </c>
      <c r="Y19" s="37">
        <v>0.2</v>
      </c>
      <c r="Z19" s="32">
        <v>85</v>
      </c>
      <c r="AB19" s="30" t="s">
        <v>22</v>
      </c>
      <c r="AC19" s="36">
        <v>1</v>
      </c>
      <c r="AD19" s="36">
        <v>0</v>
      </c>
      <c r="AE19" s="36">
        <v>1</v>
      </c>
      <c r="AF19" s="36">
        <v>0</v>
      </c>
      <c r="AG19" s="36">
        <v>1</v>
      </c>
      <c r="AH19" s="37">
        <v>0.6</v>
      </c>
      <c r="AI19" s="32">
        <v>92</v>
      </c>
      <c r="AK19" s="30" t="s">
        <v>22</v>
      </c>
      <c r="AL19" s="36">
        <v>1</v>
      </c>
      <c r="AM19" s="36">
        <v>0</v>
      </c>
      <c r="AN19" s="36">
        <v>1</v>
      </c>
      <c r="AO19" s="36">
        <v>0</v>
      </c>
      <c r="AP19" s="36">
        <v>1</v>
      </c>
      <c r="AQ19" s="37">
        <v>0.6</v>
      </c>
      <c r="AR19" s="32">
        <v>93</v>
      </c>
    </row>
    <row r="20" spans="1:44" x14ac:dyDescent="0.25">
      <c r="A20" s="30" t="s">
        <v>23</v>
      </c>
      <c r="B20" s="36">
        <v>29</v>
      </c>
      <c r="C20" s="36">
        <v>22</v>
      </c>
      <c r="D20" s="36">
        <v>32</v>
      </c>
      <c r="E20" s="36">
        <v>26</v>
      </c>
      <c r="F20" s="36">
        <v>29</v>
      </c>
      <c r="G20" s="37">
        <v>27.6</v>
      </c>
      <c r="H20" s="32">
        <v>38</v>
      </c>
      <c r="J20" s="30" t="s">
        <v>23</v>
      </c>
      <c r="K20" s="36">
        <v>1</v>
      </c>
      <c r="L20" s="36">
        <v>1</v>
      </c>
      <c r="M20" s="36">
        <v>2</v>
      </c>
      <c r="N20" s="36">
        <v>2</v>
      </c>
      <c r="O20" s="36">
        <v>4</v>
      </c>
      <c r="P20" s="37">
        <v>2</v>
      </c>
      <c r="Q20" s="32">
        <v>26</v>
      </c>
      <c r="S20" s="30" t="s">
        <v>23</v>
      </c>
      <c r="T20" s="36">
        <v>1</v>
      </c>
      <c r="U20" s="36">
        <v>1</v>
      </c>
      <c r="V20" s="36">
        <v>2</v>
      </c>
      <c r="W20" s="36">
        <v>2</v>
      </c>
      <c r="X20" s="36">
        <v>4</v>
      </c>
      <c r="Y20" s="37">
        <v>2</v>
      </c>
      <c r="Z20" s="32">
        <v>28</v>
      </c>
      <c r="AB20" s="30" t="s">
        <v>23</v>
      </c>
      <c r="AC20" s="36">
        <v>3</v>
      </c>
      <c r="AD20" s="36">
        <v>4</v>
      </c>
      <c r="AE20" s="36">
        <v>5</v>
      </c>
      <c r="AF20" s="36">
        <v>5</v>
      </c>
      <c r="AG20" s="36">
        <v>3</v>
      </c>
      <c r="AH20" s="37">
        <v>4</v>
      </c>
      <c r="AI20" s="32">
        <v>52</v>
      </c>
      <c r="AK20" s="30" t="s">
        <v>23</v>
      </c>
      <c r="AL20" s="36">
        <v>3</v>
      </c>
      <c r="AM20" s="36">
        <v>5</v>
      </c>
      <c r="AN20" s="36">
        <v>5</v>
      </c>
      <c r="AO20" s="36">
        <v>5</v>
      </c>
      <c r="AP20" s="36">
        <v>3</v>
      </c>
      <c r="AQ20" s="37">
        <v>4.2</v>
      </c>
      <c r="AR20" s="32">
        <v>52</v>
      </c>
    </row>
    <row r="21" spans="1:44" x14ac:dyDescent="0.25">
      <c r="A21" s="30" t="s">
        <v>24</v>
      </c>
      <c r="B21" s="36">
        <v>11</v>
      </c>
      <c r="C21" s="36">
        <v>7</v>
      </c>
      <c r="D21" s="36">
        <v>9</v>
      </c>
      <c r="E21" s="36">
        <v>8</v>
      </c>
      <c r="F21" s="36">
        <v>8</v>
      </c>
      <c r="G21" s="37">
        <v>8.6</v>
      </c>
      <c r="H21" s="32">
        <v>78</v>
      </c>
      <c r="J21" s="30" t="s">
        <v>24</v>
      </c>
      <c r="K21" s="36">
        <v>1</v>
      </c>
      <c r="L21" s="36">
        <v>1</v>
      </c>
      <c r="M21" s="36">
        <v>1</v>
      </c>
      <c r="N21" s="36">
        <v>0</v>
      </c>
      <c r="O21" s="36">
        <v>0</v>
      </c>
      <c r="P21" s="37">
        <v>0.6</v>
      </c>
      <c r="Q21" s="32">
        <v>69</v>
      </c>
      <c r="S21" s="30" t="s">
        <v>24</v>
      </c>
      <c r="T21" s="36">
        <v>1</v>
      </c>
      <c r="U21" s="36">
        <v>1</v>
      </c>
      <c r="V21" s="36">
        <v>1</v>
      </c>
      <c r="W21" s="36">
        <v>0</v>
      </c>
      <c r="X21" s="36">
        <v>0</v>
      </c>
      <c r="Y21" s="37">
        <v>0.6</v>
      </c>
      <c r="Z21" s="32">
        <v>69</v>
      </c>
      <c r="AB21" s="30" t="s">
        <v>24</v>
      </c>
      <c r="AC21" s="36">
        <v>1</v>
      </c>
      <c r="AD21" s="36">
        <v>2</v>
      </c>
      <c r="AE21" s="36">
        <v>4</v>
      </c>
      <c r="AF21" s="36">
        <v>2</v>
      </c>
      <c r="AG21" s="36">
        <v>2</v>
      </c>
      <c r="AH21" s="37">
        <v>2.2000000000000002</v>
      </c>
      <c r="AI21" s="32">
        <v>73</v>
      </c>
      <c r="AK21" s="30" t="s">
        <v>24</v>
      </c>
      <c r="AL21" s="36">
        <v>1</v>
      </c>
      <c r="AM21" s="36">
        <v>2</v>
      </c>
      <c r="AN21" s="36">
        <v>4</v>
      </c>
      <c r="AO21" s="36">
        <v>2</v>
      </c>
      <c r="AP21" s="36">
        <v>2</v>
      </c>
      <c r="AQ21" s="37">
        <v>2.2000000000000002</v>
      </c>
      <c r="AR21" s="32">
        <v>73</v>
      </c>
    </row>
    <row r="22" spans="1:44" x14ac:dyDescent="0.25">
      <c r="A22" s="30" t="s">
        <v>25</v>
      </c>
      <c r="B22" s="36">
        <v>74</v>
      </c>
      <c r="C22" s="36">
        <v>75</v>
      </c>
      <c r="D22" s="36">
        <v>90</v>
      </c>
      <c r="E22" s="36">
        <v>105</v>
      </c>
      <c r="F22" s="36">
        <v>82</v>
      </c>
      <c r="G22" s="37">
        <v>85.2</v>
      </c>
      <c r="H22" s="32">
        <v>9</v>
      </c>
      <c r="J22" s="30" t="s">
        <v>25</v>
      </c>
      <c r="K22" s="36">
        <v>5</v>
      </c>
      <c r="L22" s="36">
        <v>4</v>
      </c>
      <c r="M22" s="36">
        <v>6</v>
      </c>
      <c r="N22" s="36">
        <v>5</v>
      </c>
      <c r="O22" s="36">
        <v>4</v>
      </c>
      <c r="P22" s="37">
        <v>4.8</v>
      </c>
      <c r="Q22" s="32">
        <v>11</v>
      </c>
      <c r="S22" s="30" t="s">
        <v>25</v>
      </c>
      <c r="T22" s="36">
        <v>5</v>
      </c>
      <c r="U22" s="36">
        <v>4</v>
      </c>
      <c r="V22" s="36">
        <v>6</v>
      </c>
      <c r="W22" s="36">
        <v>5</v>
      </c>
      <c r="X22" s="36">
        <v>4</v>
      </c>
      <c r="Y22" s="37">
        <v>4.8</v>
      </c>
      <c r="Z22" s="32">
        <v>11</v>
      </c>
      <c r="AB22" s="30" t="s">
        <v>25</v>
      </c>
      <c r="AC22" s="36">
        <v>8</v>
      </c>
      <c r="AD22" s="36">
        <v>10</v>
      </c>
      <c r="AE22" s="36">
        <v>14</v>
      </c>
      <c r="AF22" s="36">
        <v>21</v>
      </c>
      <c r="AG22" s="36">
        <v>13</v>
      </c>
      <c r="AH22" s="37">
        <v>13.2</v>
      </c>
      <c r="AI22" s="32">
        <v>13</v>
      </c>
      <c r="AK22" s="30" t="s">
        <v>25</v>
      </c>
      <c r="AL22" s="36">
        <v>10</v>
      </c>
      <c r="AM22" s="36">
        <v>10</v>
      </c>
      <c r="AN22" s="36">
        <v>14</v>
      </c>
      <c r="AO22" s="36">
        <v>21</v>
      </c>
      <c r="AP22" s="36">
        <v>15</v>
      </c>
      <c r="AQ22" s="37">
        <v>14</v>
      </c>
      <c r="AR22" s="32">
        <v>13</v>
      </c>
    </row>
    <row r="23" spans="1:44" x14ac:dyDescent="0.25">
      <c r="A23" s="30" t="s">
        <v>26</v>
      </c>
      <c r="B23" s="36">
        <v>17</v>
      </c>
      <c r="C23" s="36">
        <v>23</v>
      </c>
      <c r="D23" s="36">
        <v>24</v>
      </c>
      <c r="E23" s="36">
        <v>26</v>
      </c>
      <c r="F23" s="36">
        <v>26</v>
      </c>
      <c r="G23" s="37">
        <v>23.2</v>
      </c>
      <c r="H23" s="32">
        <v>44</v>
      </c>
      <c r="J23" s="30" t="s">
        <v>26</v>
      </c>
      <c r="K23" s="36">
        <v>0</v>
      </c>
      <c r="L23" s="36">
        <v>2</v>
      </c>
      <c r="M23" s="36">
        <v>2</v>
      </c>
      <c r="N23" s="36">
        <v>1</v>
      </c>
      <c r="O23" s="36">
        <v>2</v>
      </c>
      <c r="P23" s="37">
        <v>1.4</v>
      </c>
      <c r="Q23" s="32">
        <v>37</v>
      </c>
      <c r="S23" s="30" t="s">
        <v>26</v>
      </c>
      <c r="T23" s="36">
        <v>0</v>
      </c>
      <c r="U23" s="36">
        <v>2</v>
      </c>
      <c r="V23" s="36">
        <v>2</v>
      </c>
      <c r="W23" s="36">
        <v>1</v>
      </c>
      <c r="X23" s="36">
        <v>2</v>
      </c>
      <c r="Y23" s="37">
        <v>1.4</v>
      </c>
      <c r="Z23" s="32">
        <v>37</v>
      </c>
      <c r="AB23" s="30" t="s">
        <v>26</v>
      </c>
      <c r="AC23" s="36">
        <v>4</v>
      </c>
      <c r="AD23" s="36">
        <v>6</v>
      </c>
      <c r="AE23" s="36">
        <v>5</v>
      </c>
      <c r="AF23" s="36">
        <v>5</v>
      </c>
      <c r="AG23" s="36">
        <v>3</v>
      </c>
      <c r="AH23" s="37">
        <v>4.5999999999999996</v>
      </c>
      <c r="AI23" s="32">
        <v>47</v>
      </c>
      <c r="AK23" s="30" t="s">
        <v>26</v>
      </c>
      <c r="AL23" s="36">
        <v>4</v>
      </c>
      <c r="AM23" s="36">
        <v>6</v>
      </c>
      <c r="AN23" s="36">
        <v>5</v>
      </c>
      <c r="AO23" s="36">
        <v>7</v>
      </c>
      <c r="AP23" s="36">
        <v>3</v>
      </c>
      <c r="AQ23" s="37">
        <v>5</v>
      </c>
      <c r="AR23" s="32">
        <v>46</v>
      </c>
    </row>
    <row r="24" spans="1:44" x14ac:dyDescent="0.25">
      <c r="A24" s="30" t="s">
        <v>27</v>
      </c>
      <c r="B24" s="36">
        <v>12</v>
      </c>
      <c r="C24" s="36">
        <v>11</v>
      </c>
      <c r="D24" s="36">
        <v>23</v>
      </c>
      <c r="E24" s="36">
        <v>17</v>
      </c>
      <c r="F24" s="36">
        <v>14</v>
      </c>
      <c r="G24" s="37">
        <v>15.4</v>
      </c>
      <c r="H24" s="32">
        <v>60</v>
      </c>
      <c r="J24" s="30" t="s">
        <v>27</v>
      </c>
      <c r="K24" s="36">
        <v>0</v>
      </c>
      <c r="L24" s="36">
        <v>0</v>
      </c>
      <c r="M24" s="36">
        <v>1</v>
      </c>
      <c r="N24" s="36">
        <v>0</v>
      </c>
      <c r="O24" s="36">
        <v>0</v>
      </c>
      <c r="P24" s="37">
        <v>0.2</v>
      </c>
      <c r="Q24" s="32">
        <v>85</v>
      </c>
      <c r="S24" s="30" t="s">
        <v>27</v>
      </c>
      <c r="T24" s="36">
        <v>0</v>
      </c>
      <c r="U24" s="36">
        <v>0</v>
      </c>
      <c r="V24" s="36">
        <v>1</v>
      </c>
      <c r="W24" s="36">
        <v>0</v>
      </c>
      <c r="X24" s="36">
        <v>0</v>
      </c>
      <c r="Y24" s="37">
        <v>0.2</v>
      </c>
      <c r="Z24" s="32">
        <v>85</v>
      </c>
      <c r="AB24" s="30" t="s">
        <v>27</v>
      </c>
      <c r="AC24" s="36">
        <v>2</v>
      </c>
      <c r="AD24" s="36">
        <v>1</v>
      </c>
      <c r="AE24" s="36">
        <v>8</v>
      </c>
      <c r="AF24" s="36">
        <v>3</v>
      </c>
      <c r="AG24" s="36">
        <v>4</v>
      </c>
      <c r="AH24" s="37">
        <v>3.6</v>
      </c>
      <c r="AI24" s="32">
        <v>55</v>
      </c>
      <c r="AK24" s="30" t="s">
        <v>27</v>
      </c>
      <c r="AL24" s="36">
        <v>2</v>
      </c>
      <c r="AM24" s="36">
        <v>1</v>
      </c>
      <c r="AN24" s="36">
        <v>8</v>
      </c>
      <c r="AO24" s="36">
        <v>3</v>
      </c>
      <c r="AP24" s="36">
        <v>5</v>
      </c>
      <c r="AQ24" s="37">
        <v>3.8</v>
      </c>
      <c r="AR24" s="32">
        <v>55</v>
      </c>
    </row>
    <row r="25" spans="1:44" x14ac:dyDescent="0.25">
      <c r="A25" s="30" t="s">
        <v>28</v>
      </c>
      <c r="B25" s="36">
        <v>4</v>
      </c>
      <c r="C25" s="36">
        <v>2</v>
      </c>
      <c r="D25" s="36">
        <v>3</v>
      </c>
      <c r="E25" s="36">
        <v>1</v>
      </c>
      <c r="F25" s="36">
        <v>1</v>
      </c>
      <c r="G25" s="37">
        <v>2.2000000000000002</v>
      </c>
      <c r="H25" s="32">
        <v>97</v>
      </c>
      <c r="J25" s="30" t="s">
        <v>28</v>
      </c>
      <c r="K25" s="36">
        <v>1</v>
      </c>
      <c r="L25" s="36">
        <v>0</v>
      </c>
      <c r="M25" s="36">
        <v>1</v>
      </c>
      <c r="N25" s="36">
        <v>0</v>
      </c>
      <c r="O25" s="36">
        <v>0</v>
      </c>
      <c r="P25" s="37">
        <v>0.4</v>
      </c>
      <c r="Q25" s="32">
        <v>74</v>
      </c>
      <c r="S25" s="30" t="s">
        <v>28</v>
      </c>
      <c r="T25" s="36">
        <v>1</v>
      </c>
      <c r="U25" s="36">
        <v>0</v>
      </c>
      <c r="V25" s="36">
        <v>1</v>
      </c>
      <c r="W25" s="36">
        <v>0</v>
      </c>
      <c r="X25" s="36">
        <v>0</v>
      </c>
      <c r="Y25" s="37">
        <v>0.4</v>
      </c>
      <c r="Z25" s="32">
        <v>76</v>
      </c>
      <c r="AB25" s="30" t="s">
        <v>28</v>
      </c>
      <c r="AC25" s="36">
        <v>0</v>
      </c>
      <c r="AD25" s="36">
        <v>0</v>
      </c>
      <c r="AE25" s="36">
        <v>0</v>
      </c>
      <c r="AF25" s="36">
        <v>0</v>
      </c>
      <c r="AG25" s="36">
        <v>1</v>
      </c>
      <c r="AH25" s="37">
        <v>0.2</v>
      </c>
      <c r="AI25" s="32">
        <v>97</v>
      </c>
      <c r="AK25" s="30" t="s">
        <v>28</v>
      </c>
      <c r="AL25" s="36">
        <v>0</v>
      </c>
      <c r="AM25" s="36">
        <v>0</v>
      </c>
      <c r="AN25" s="36">
        <v>1</v>
      </c>
      <c r="AO25" s="36">
        <v>0</v>
      </c>
      <c r="AP25" s="36">
        <v>1</v>
      </c>
      <c r="AQ25" s="37">
        <v>0.4</v>
      </c>
      <c r="AR25" s="32">
        <v>97</v>
      </c>
    </row>
    <row r="26" spans="1:44" x14ac:dyDescent="0.25">
      <c r="A26" s="30" t="s">
        <v>29</v>
      </c>
      <c r="B26" s="36">
        <v>5</v>
      </c>
      <c r="C26" s="36">
        <v>8</v>
      </c>
      <c r="D26" s="36">
        <v>7</v>
      </c>
      <c r="E26" s="36">
        <v>5</v>
      </c>
      <c r="F26" s="36">
        <v>6</v>
      </c>
      <c r="G26" s="37">
        <v>6.2</v>
      </c>
      <c r="H26" s="32">
        <v>85</v>
      </c>
      <c r="J26" s="30" t="s">
        <v>29</v>
      </c>
      <c r="K26" s="36">
        <v>0</v>
      </c>
      <c r="L26" s="36">
        <v>0</v>
      </c>
      <c r="M26" s="36">
        <v>0</v>
      </c>
      <c r="N26" s="36">
        <v>0</v>
      </c>
      <c r="O26" s="36">
        <v>2</v>
      </c>
      <c r="P26" s="37">
        <v>0.4</v>
      </c>
      <c r="Q26" s="32">
        <v>74</v>
      </c>
      <c r="S26" s="30" t="s">
        <v>29</v>
      </c>
      <c r="T26" s="36">
        <v>0</v>
      </c>
      <c r="U26" s="36">
        <v>0</v>
      </c>
      <c r="V26" s="36">
        <v>0</v>
      </c>
      <c r="W26" s="36">
        <v>0</v>
      </c>
      <c r="X26" s="36">
        <v>2</v>
      </c>
      <c r="Y26" s="37">
        <v>0.4</v>
      </c>
      <c r="Z26" s="32">
        <v>76</v>
      </c>
      <c r="AB26" s="30" t="s">
        <v>29</v>
      </c>
      <c r="AC26" s="36">
        <v>1</v>
      </c>
      <c r="AD26" s="36">
        <v>4</v>
      </c>
      <c r="AE26" s="36">
        <v>3</v>
      </c>
      <c r="AF26" s="36">
        <v>0</v>
      </c>
      <c r="AG26" s="36">
        <v>0</v>
      </c>
      <c r="AH26" s="37">
        <v>1.6</v>
      </c>
      <c r="AI26" s="32">
        <v>78</v>
      </c>
      <c r="AK26" s="30" t="s">
        <v>29</v>
      </c>
      <c r="AL26" s="36">
        <v>1</v>
      </c>
      <c r="AM26" s="36">
        <v>4</v>
      </c>
      <c r="AN26" s="36">
        <v>3</v>
      </c>
      <c r="AO26" s="36">
        <v>0</v>
      </c>
      <c r="AP26" s="36">
        <v>0</v>
      </c>
      <c r="AQ26" s="37">
        <v>1.6</v>
      </c>
      <c r="AR26" s="32">
        <v>79</v>
      </c>
    </row>
    <row r="27" spans="1:44" x14ac:dyDescent="0.25">
      <c r="A27" s="30" t="s">
        <v>30</v>
      </c>
      <c r="B27" s="36">
        <v>42</v>
      </c>
      <c r="C27" s="36">
        <v>52</v>
      </c>
      <c r="D27" s="36">
        <v>46</v>
      </c>
      <c r="E27" s="36">
        <v>25</v>
      </c>
      <c r="F27" s="36">
        <v>43</v>
      </c>
      <c r="G27" s="37">
        <v>41.6</v>
      </c>
      <c r="H27" s="32">
        <v>29</v>
      </c>
      <c r="J27" s="30" t="s">
        <v>30</v>
      </c>
      <c r="K27" s="36">
        <v>2</v>
      </c>
      <c r="L27" s="36">
        <v>0</v>
      </c>
      <c r="M27" s="36">
        <v>1</v>
      </c>
      <c r="N27" s="36">
        <v>2</v>
      </c>
      <c r="O27" s="36">
        <v>1</v>
      </c>
      <c r="P27" s="37">
        <v>1.2</v>
      </c>
      <c r="Q27" s="32">
        <v>41</v>
      </c>
      <c r="S27" s="30" t="s">
        <v>30</v>
      </c>
      <c r="T27" s="36">
        <v>2</v>
      </c>
      <c r="U27" s="36">
        <v>0</v>
      </c>
      <c r="V27" s="36">
        <v>1</v>
      </c>
      <c r="W27" s="36">
        <v>2</v>
      </c>
      <c r="X27" s="36">
        <v>1</v>
      </c>
      <c r="Y27" s="37">
        <v>1.2</v>
      </c>
      <c r="Z27" s="32">
        <v>41</v>
      </c>
      <c r="AB27" s="30" t="s">
        <v>30</v>
      </c>
      <c r="AC27" s="36">
        <v>8</v>
      </c>
      <c r="AD27" s="36">
        <v>4</v>
      </c>
      <c r="AE27" s="36">
        <v>9</v>
      </c>
      <c r="AF27" s="36">
        <v>2</v>
      </c>
      <c r="AG27" s="36">
        <v>6</v>
      </c>
      <c r="AH27" s="37">
        <v>5.8</v>
      </c>
      <c r="AI27" s="32">
        <v>36</v>
      </c>
      <c r="AK27" s="30" t="s">
        <v>30</v>
      </c>
      <c r="AL27" s="36">
        <v>9</v>
      </c>
      <c r="AM27" s="36">
        <v>6</v>
      </c>
      <c r="AN27" s="36">
        <v>11</v>
      </c>
      <c r="AO27" s="36">
        <v>2</v>
      </c>
      <c r="AP27" s="36">
        <v>6</v>
      </c>
      <c r="AQ27" s="37">
        <v>6.8</v>
      </c>
      <c r="AR27" s="32">
        <v>33</v>
      </c>
    </row>
    <row r="28" spans="1:44" x14ac:dyDescent="0.25">
      <c r="A28" s="30" t="s">
        <v>31</v>
      </c>
      <c r="B28" s="36">
        <v>13</v>
      </c>
      <c r="C28" s="36">
        <v>17</v>
      </c>
      <c r="D28" s="36">
        <v>16</v>
      </c>
      <c r="E28" s="36">
        <v>22</v>
      </c>
      <c r="F28" s="36">
        <v>19</v>
      </c>
      <c r="G28" s="37">
        <v>17.399999999999999</v>
      </c>
      <c r="H28" s="32">
        <v>54</v>
      </c>
      <c r="J28" s="30" t="s">
        <v>31</v>
      </c>
      <c r="K28" s="36">
        <v>1</v>
      </c>
      <c r="L28" s="36">
        <v>2</v>
      </c>
      <c r="M28" s="36">
        <v>2</v>
      </c>
      <c r="N28" s="36">
        <v>3</v>
      </c>
      <c r="O28" s="36">
        <v>2</v>
      </c>
      <c r="P28" s="37">
        <v>2</v>
      </c>
      <c r="Q28" s="32">
        <v>26</v>
      </c>
      <c r="S28" s="30" t="s">
        <v>31</v>
      </c>
      <c r="T28" s="36">
        <v>1</v>
      </c>
      <c r="U28" s="36">
        <v>2</v>
      </c>
      <c r="V28" s="36">
        <v>2</v>
      </c>
      <c r="W28" s="36">
        <v>3</v>
      </c>
      <c r="X28" s="36">
        <v>2</v>
      </c>
      <c r="Y28" s="37">
        <v>2</v>
      </c>
      <c r="Z28" s="32">
        <v>28</v>
      </c>
      <c r="AB28" s="30" t="s">
        <v>31</v>
      </c>
      <c r="AC28" s="36">
        <v>0</v>
      </c>
      <c r="AD28" s="36">
        <v>1</v>
      </c>
      <c r="AE28" s="36">
        <v>6</v>
      </c>
      <c r="AF28" s="36">
        <v>5</v>
      </c>
      <c r="AG28" s="36">
        <v>8</v>
      </c>
      <c r="AH28" s="37">
        <v>4</v>
      </c>
      <c r="AI28" s="32">
        <v>52</v>
      </c>
      <c r="AK28" s="30" t="s">
        <v>31</v>
      </c>
      <c r="AL28" s="36">
        <v>0</v>
      </c>
      <c r="AM28" s="36">
        <v>1</v>
      </c>
      <c r="AN28" s="36">
        <v>6</v>
      </c>
      <c r="AO28" s="36">
        <v>5</v>
      </c>
      <c r="AP28" s="36">
        <v>8</v>
      </c>
      <c r="AQ28" s="37">
        <v>4</v>
      </c>
      <c r="AR28" s="32">
        <v>53</v>
      </c>
    </row>
    <row r="29" spans="1:44" x14ac:dyDescent="0.25">
      <c r="A29" s="30" t="s">
        <v>32</v>
      </c>
      <c r="B29" s="36">
        <v>30</v>
      </c>
      <c r="C29" s="36">
        <v>37</v>
      </c>
      <c r="D29" s="36">
        <v>32</v>
      </c>
      <c r="E29" s="36">
        <v>36</v>
      </c>
      <c r="F29" s="36">
        <v>44</v>
      </c>
      <c r="G29" s="37">
        <v>35.799999999999997</v>
      </c>
      <c r="H29" s="32">
        <v>33</v>
      </c>
      <c r="J29" s="30" t="s">
        <v>32</v>
      </c>
      <c r="K29" s="36">
        <v>1</v>
      </c>
      <c r="L29" s="36">
        <v>0</v>
      </c>
      <c r="M29" s="36">
        <v>0</v>
      </c>
      <c r="N29" s="36">
        <v>2</v>
      </c>
      <c r="O29" s="36">
        <v>1</v>
      </c>
      <c r="P29" s="37">
        <v>0.8</v>
      </c>
      <c r="Q29" s="32">
        <v>59</v>
      </c>
      <c r="S29" s="30" t="s">
        <v>32</v>
      </c>
      <c r="T29" s="36">
        <v>1</v>
      </c>
      <c r="U29" s="36">
        <v>0</v>
      </c>
      <c r="V29" s="36">
        <v>0</v>
      </c>
      <c r="W29" s="36">
        <v>3</v>
      </c>
      <c r="X29" s="36">
        <v>1</v>
      </c>
      <c r="Y29" s="37">
        <v>1</v>
      </c>
      <c r="Z29" s="32">
        <v>51</v>
      </c>
      <c r="AB29" s="30" t="s">
        <v>32</v>
      </c>
      <c r="AC29" s="36">
        <v>8</v>
      </c>
      <c r="AD29" s="36">
        <v>11</v>
      </c>
      <c r="AE29" s="36">
        <v>6</v>
      </c>
      <c r="AF29" s="36">
        <v>8</v>
      </c>
      <c r="AG29" s="36">
        <v>6</v>
      </c>
      <c r="AH29" s="37">
        <v>7.8</v>
      </c>
      <c r="AI29" s="32">
        <v>27</v>
      </c>
      <c r="AK29" s="30" t="s">
        <v>32</v>
      </c>
      <c r="AL29" s="36">
        <v>8</v>
      </c>
      <c r="AM29" s="36">
        <v>14</v>
      </c>
      <c r="AN29" s="36">
        <v>6</v>
      </c>
      <c r="AO29" s="36">
        <v>9</v>
      </c>
      <c r="AP29" s="36">
        <v>8</v>
      </c>
      <c r="AQ29" s="37">
        <v>9</v>
      </c>
      <c r="AR29" s="32">
        <v>25</v>
      </c>
    </row>
    <row r="30" spans="1:44" x14ac:dyDescent="0.25">
      <c r="A30" s="30" t="s">
        <v>33</v>
      </c>
      <c r="B30" s="36">
        <v>157</v>
      </c>
      <c r="C30" s="36">
        <v>168</v>
      </c>
      <c r="D30" s="36">
        <v>168</v>
      </c>
      <c r="E30" s="36">
        <v>176</v>
      </c>
      <c r="F30" s="36">
        <v>157</v>
      </c>
      <c r="G30" s="37">
        <v>165.2</v>
      </c>
      <c r="H30" s="32">
        <v>3</v>
      </c>
      <c r="J30" s="30" t="s">
        <v>33</v>
      </c>
      <c r="K30" s="36">
        <v>9</v>
      </c>
      <c r="L30" s="36">
        <v>10</v>
      </c>
      <c r="M30" s="36">
        <v>11</v>
      </c>
      <c r="N30" s="36">
        <v>13</v>
      </c>
      <c r="O30" s="36">
        <v>9</v>
      </c>
      <c r="P30" s="37">
        <v>10.4</v>
      </c>
      <c r="Q30" s="32">
        <v>3</v>
      </c>
      <c r="S30" s="30" t="s">
        <v>33</v>
      </c>
      <c r="T30" s="36">
        <v>10</v>
      </c>
      <c r="U30" s="36">
        <v>11</v>
      </c>
      <c r="V30" s="36">
        <v>11</v>
      </c>
      <c r="W30" s="36">
        <v>15</v>
      </c>
      <c r="X30" s="36">
        <v>9</v>
      </c>
      <c r="Y30" s="37">
        <v>11.2</v>
      </c>
      <c r="Z30" s="32">
        <v>3</v>
      </c>
      <c r="AB30" s="30" t="s">
        <v>33</v>
      </c>
      <c r="AC30" s="36">
        <v>27</v>
      </c>
      <c r="AD30" s="36">
        <v>35</v>
      </c>
      <c r="AE30" s="36">
        <v>38</v>
      </c>
      <c r="AF30" s="36">
        <v>34</v>
      </c>
      <c r="AG30" s="36">
        <v>38</v>
      </c>
      <c r="AH30" s="37">
        <v>34.4</v>
      </c>
      <c r="AI30" s="32">
        <v>2</v>
      </c>
      <c r="AK30" s="30" t="s">
        <v>33</v>
      </c>
      <c r="AL30" s="36">
        <v>28</v>
      </c>
      <c r="AM30" s="36">
        <v>41</v>
      </c>
      <c r="AN30" s="36">
        <v>40</v>
      </c>
      <c r="AO30" s="36">
        <v>36</v>
      </c>
      <c r="AP30" s="36">
        <v>39</v>
      </c>
      <c r="AQ30" s="37">
        <v>36.799999999999997</v>
      </c>
      <c r="AR30" s="32">
        <v>2</v>
      </c>
    </row>
    <row r="31" spans="1:44" x14ac:dyDescent="0.25">
      <c r="A31" s="30" t="s">
        <v>34</v>
      </c>
      <c r="B31" s="36">
        <v>5</v>
      </c>
      <c r="C31" s="36">
        <v>8</v>
      </c>
      <c r="D31" s="36">
        <v>10</v>
      </c>
      <c r="E31" s="36">
        <v>12</v>
      </c>
      <c r="F31" s="36">
        <v>5</v>
      </c>
      <c r="G31" s="37">
        <v>8</v>
      </c>
      <c r="H31" s="32">
        <v>81</v>
      </c>
      <c r="J31" s="30" t="s">
        <v>34</v>
      </c>
      <c r="K31" s="36">
        <v>0</v>
      </c>
      <c r="L31" s="36">
        <v>0</v>
      </c>
      <c r="M31" s="36">
        <v>1</v>
      </c>
      <c r="N31" s="36">
        <v>0</v>
      </c>
      <c r="O31" s="36">
        <v>0</v>
      </c>
      <c r="P31" s="37">
        <v>0.2</v>
      </c>
      <c r="Q31" s="32">
        <v>85</v>
      </c>
      <c r="S31" s="30" t="s">
        <v>34</v>
      </c>
      <c r="T31" s="36">
        <v>0</v>
      </c>
      <c r="U31" s="36">
        <v>0</v>
      </c>
      <c r="V31" s="36">
        <v>1</v>
      </c>
      <c r="W31" s="36">
        <v>0</v>
      </c>
      <c r="X31" s="36">
        <v>0</v>
      </c>
      <c r="Y31" s="37">
        <v>0.2</v>
      </c>
      <c r="Z31" s="32">
        <v>85</v>
      </c>
      <c r="AB31" s="30" t="s">
        <v>34</v>
      </c>
      <c r="AC31" s="36">
        <v>1</v>
      </c>
      <c r="AD31" s="36">
        <v>1</v>
      </c>
      <c r="AE31" s="36">
        <v>1</v>
      </c>
      <c r="AF31" s="36">
        <v>4</v>
      </c>
      <c r="AG31" s="36">
        <v>2</v>
      </c>
      <c r="AH31" s="37">
        <v>1.8</v>
      </c>
      <c r="AI31" s="32">
        <v>76</v>
      </c>
      <c r="AK31" s="30" t="s">
        <v>34</v>
      </c>
      <c r="AL31" s="36">
        <v>1</v>
      </c>
      <c r="AM31" s="36">
        <v>1</v>
      </c>
      <c r="AN31" s="36">
        <v>1</v>
      </c>
      <c r="AO31" s="36">
        <v>4</v>
      </c>
      <c r="AP31" s="36">
        <v>2</v>
      </c>
      <c r="AQ31" s="37">
        <v>1.8</v>
      </c>
      <c r="AR31" s="32">
        <v>76</v>
      </c>
    </row>
    <row r="32" spans="1:44" x14ac:dyDescent="0.25">
      <c r="A32" s="30" t="s">
        <v>35</v>
      </c>
      <c r="B32" s="36">
        <v>14</v>
      </c>
      <c r="C32" s="36">
        <v>12</v>
      </c>
      <c r="D32" s="36">
        <v>10</v>
      </c>
      <c r="E32" s="36">
        <v>10</v>
      </c>
      <c r="F32" s="36">
        <v>10</v>
      </c>
      <c r="G32" s="37">
        <v>11.2</v>
      </c>
      <c r="H32" s="32">
        <v>70</v>
      </c>
      <c r="J32" s="30" t="s">
        <v>35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7">
        <v>0</v>
      </c>
      <c r="Q32" s="32">
        <v>92</v>
      </c>
      <c r="S32" s="30" t="s">
        <v>35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7">
        <v>0</v>
      </c>
      <c r="Z32" s="32">
        <v>92</v>
      </c>
      <c r="AB32" s="30" t="s">
        <v>35</v>
      </c>
      <c r="AC32" s="36">
        <v>4</v>
      </c>
      <c r="AD32" s="36">
        <v>1</v>
      </c>
      <c r="AE32" s="36">
        <v>3</v>
      </c>
      <c r="AF32" s="36">
        <v>4</v>
      </c>
      <c r="AG32" s="36">
        <v>3</v>
      </c>
      <c r="AH32" s="37">
        <v>3</v>
      </c>
      <c r="AI32" s="32">
        <v>62</v>
      </c>
      <c r="AK32" s="30" t="s">
        <v>35</v>
      </c>
      <c r="AL32" s="36">
        <v>4</v>
      </c>
      <c r="AM32" s="36">
        <v>1</v>
      </c>
      <c r="AN32" s="36">
        <v>3</v>
      </c>
      <c r="AO32" s="36">
        <v>4</v>
      </c>
      <c r="AP32" s="36">
        <v>5</v>
      </c>
      <c r="AQ32" s="37">
        <v>3.4</v>
      </c>
      <c r="AR32" s="32">
        <v>59</v>
      </c>
    </row>
    <row r="33" spans="1:44" x14ac:dyDescent="0.25">
      <c r="A33" s="30" t="s">
        <v>36</v>
      </c>
      <c r="B33" s="36">
        <v>62</v>
      </c>
      <c r="C33" s="36">
        <v>56</v>
      </c>
      <c r="D33" s="36">
        <v>66</v>
      </c>
      <c r="E33" s="36">
        <v>96</v>
      </c>
      <c r="F33" s="36">
        <v>84</v>
      </c>
      <c r="G33" s="37">
        <v>72.8</v>
      </c>
      <c r="H33" s="32">
        <v>13</v>
      </c>
      <c r="J33" s="30" t="s">
        <v>36</v>
      </c>
      <c r="K33" s="36">
        <v>4</v>
      </c>
      <c r="L33" s="36">
        <v>5</v>
      </c>
      <c r="M33" s="36">
        <v>7</v>
      </c>
      <c r="N33" s="36">
        <v>5</v>
      </c>
      <c r="O33" s="36">
        <v>7</v>
      </c>
      <c r="P33" s="37">
        <v>5.6</v>
      </c>
      <c r="Q33" s="32">
        <v>6</v>
      </c>
      <c r="S33" s="30" t="s">
        <v>36</v>
      </c>
      <c r="T33" s="36">
        <v>4</v>
      </c>
      <c r="U33" s="36">
        <v>5</v>
      </c>
      <c r="V33" s="36">
        <v>7</v>
      </c>
      <c r="W33" s="36">
        <v>5</v>
      </c>
      <c r="X33" s="36">
        <v>7</v>
      </c>
      <c r="Y33" s="37">
        <v>5.6</v>
      </c>
      <c r="Z33" s="32">
        <v>8</v>
      </c>
      <c r="AB33" s="30" t="s">
        <v>36</v>
      </c>
      <c r="AC33" s="36">
        <v>9</v>
      </c>
      <c r="AD33" s="36">
        <v>14</v>
      </c>
      <c r="AE33" s="36">
        <v>11</v>
      </c>
      <c r="AF33" s="36">
        <v>22</v>
      </c>
      <c r="AG33" s="36">
        <v>20</v>
      </c>
      <c r="AH33" s="37">
        <v>15.2</v>
      </c>
      <c r="AI33" s="32">
        <v>7</v>
      </c>
      <c r="AK33" s="30" t="s">
        <v>36</v>
      </c>
      <c r="AL33" s="36">
        <v>9</v>
      </c>
      <c r="AM33" s="36">
        <v>16</v>
      </c>
      <c r="AN33" s="36">
        <v>12</v>
      </c>
      <c r="AO33" s="36">
        <v>23</v>
      </c>
      <c r="AP33" s="36">
        <v>22</v>
      </c>
      <c r="AQ33" s="37">
        <v>16.399999999999999</v>
      </c>
      <c r="AR33" s="32">
        <v>7</v>
      </c>
    </row>
    <row r="34" spans="1:44" x14ac:dyDescent="0.25">
      <c r="A34" s="30" t="s">
        <v>37</v>
      </c>
      <c r="B34" s="36">
        <v>12</v>
      </c>
      <c r="C34" s="36">
        <v>8</v>
      </c>
      <c r="D34" s="36">
        <v>13</v>
      </c>
      <c r="E34" s="36">
        <v>12</v>
      </c>
      <c r="F34" s="36">
        <v>19</v>
      </c>
      <c r="G34" s="37">
        <v>12.8</v>
      </c>
      <c r="H34" s="32">
        <v>67</v>
      </c>
      <c r="J34" s="30" t="s">
        <v>37</v>
      </c>
      <c r="K34" s="36">
        <v>0</v>
      </c>
      <c r="L34" s="36">
        <v>0</v>
      </c>
      <c r="M34" s="36">
        <v>1</v>
      </c>
      <c r="N34" s="36">
        <v>0</v>
      </c>
      <c r="O34" s="36">
        <v>3</v>
      </c>
      <c r="P34" s="37">
        <v>0.8</v>
      </c>
      <c r="Q34" s="32">
        <v>59</v>
      </c>
      <c r="S34" s="30" t="s">
        <v>37</v>
      </c>
      <c r="T34" s="36">
        <v>0</v>
      </c>
      <c r="U34" s="36">
        <v>0</v>
      </c>
      <c r="V34" s="36">
        <v>1</v>
      </c>
      <c r="W34" s="36">
        <v>0</v>
      </c>
      <c r="X34" s="36">
        <v>3</v>
      </c>
      <c r="Y34" s="37">
        <v>0.8</v>
      </c>
      <c r="Z34" s="32">
        <v>60</v>
      </c>
      <c r="AB34" s="30" t="s">
        <v>37</v>
      </c>
      <c r="AC34" s="36">
        <v>2</v>
      </c>
      <c r="AD34" s="36">
        <v>0</v>
      </c>
      <c r="AE34" s="36">
        <v>3</v>
      </c>
      <c r="AF34" s="36">
        <v>4</v>
      </c>
      <c r="AG34" s="36">
        <v>5</v>
      </c>
      <c r="AH34" s="37">
        <v>2.8</v>
      </c>
      <c r="AI34" s="32">
        <v>64</v>
      </c>
      <c r="AK34" s="30" t="s">
        <v>37</v>
      </c>
      <c r="AL34" s="36">
        <v>2</v>
      </c>
      <c r="AM34" s="36">
        <v>0</v>
      </c>
      <c r="AN34" s="36">
        <v>3</v>
      </c>
      <c r="AO34" s="36">
        <v>4</v>
      </c>
      <c r="AP34" s="36">
        <v>5</v>
      </c>
      <c r="AQ34" s="37">
        <v>2.8</v>
      </c>
      <c r="AR34" s="32">
        <v>65</v>
      </c>
    </row>
    <row r="35" spans="1:44" x14ac:dyDescent="0.25">
      <c r="A35" s="30" t="s">
        <v>38</v>
      </c>
      <c r="B35" s="36">
        <v>13</v>
      </c>
      <c r="C35" s="36">
        <v>21</v>
      </c>
      <c r="D35" s="36">
        <v>18</v>
      </c>
      <c r="E35" s="36">
        <v>13</v>
      </c>
      <c r="F35" s="36">
        <v>12</v>
      </c>
      <c r="G35" s="37">
        <v>15.4</v>
      </c>
      <c r="H35" s="32">
        <v>60</v>
      </c>
      <c r="J35" s="30" t="s">
        <v>38</v>
      </c>
      <c r="K35" s="36">
        <v>1</v>
      </c>
      <c r="L35" s="36">
        <v>3</v>
      </c>
      <c r="M35" s="36">
        <v>1</v>
      </c>
      <c r="N35" s="36">
        <v>2</v>
      </c>
      <c r="O35" s="36">
        <v>1</v>
      </c>
      <c r="P35" s="37">
        <v>1.6</v>
      </c>
      <c r="Q35" s="32">
        <v>34</v>
      </c>
      <c r="S35" s="30" t="s">
        <v>38</v>
      </c>
      <c r="T35" s="36">
        <v>1</v>
      </c>
      <c r="U35" s="36">
        <v>3</v>
      </c>
      <c r="V35" s="36">
        <v>1</v>
      </c>
      <c r="W35" s="36">
        <v>3</v>
      </c>
      <c r="X35" s="36">
        <v>1</v>
      </c>
      <c r="Y35" s="37">
        <v>1.8</v>
      </c>
      <c r="Z35" s="32">
        <v>31</v>
      </c>
      <c r="AB35" s="30" t="s">
        <v>38</v>
      </c>
      <c r="AC35" s="36">
        <v>3</v>
      </c>
      <c r="AD35" s="36">
        <v>4</v>
      </c>
      <c r="AE35" s="36">
        <v>4</v>
      </c>
      <c r="AF35" s="36">
        <v>3</v>
      </c>
      <c r="AG35" s="36">
        <v>2</v>
      </c>
      <c r="AH35" s="37">
        <v>3.2</v>
      </c>
      <c r="AI35" s="32">
        <v>59</v>
      </c>
      <c r="AK35" s="30" t="s">
        <v>38</v>
      </c>
      <c r="AL35" s="36">
        <v>3</v>
      </c>
      <c r="AM35" s="36">
        <v>4</v>
      </c>
      <c r="AN35" s="36">
        <v>4</v>
      </c>
      <c r="AO35" s="36">
        <v>3</v>
      </c>
      <c r="AP35" s="36">
        <v>2</v>
      </c>
      <c r="AQ35" s="37">
        <v>3.2</v>
      </c>
      <c r="AR35" s="32">
        <v>61</v>
      </c>
    </row>
    <row r="36" spans="1:44" x14ac:dyDescent="0.25">
      <c r="A36" s="30" t="s">
        <v>39</v>
      </c>
      <c r="B36" s="36">
        <v>81</v>
      </c>
      <c r="C36" s="36">
        <v>76</v>
      </c>
      <c r="D36" s="36">
        <v>83</v>
      </c>
      <c r="E36" s="36">
        <v>80</v>
      </c>
      <c r="F36" s="36">
        <v>85</v>
      </c>
      <c r="G36" s="37">
        <v>81</v>
      </c>
      <c r="H36" s="32">
        <v>10</v>
      </c>
      <c r="J36" s="30" t="s">
        <v>39</v>
      </c>
      <c r="K36" s="36">
        <v>7</v>
      </c>
      <c r="L36" s="36">
        <v>2</v>
      </c>
      <c r="M36" s="36">
        <v>7</v>
      </c>
      <c r="N36" s="36">
        <v>6</v>
      </c>
      <c r="O36" s="36">
        <v>7</v>
      </c>
      <c r="P36" s="37">
        <v>5.8</v>
      </c>
      <c r="Q36" s="32">
        <v>5</v>
      </c>
      <c r="S36" s="30" t="s">
        <v>39</v>
      </c>
      <c r="T36" s="36">
        <v>7</v>
      </c>
      <c r="U36" s="36">
        <v>2</v>
      </c>
      <c r="V36" s="36">
        <v>7</v>
      </c>
      <c r="W36" s="36">
        <v>6</v>
      </c>
      <c r="X36" s="36">
        <v>7</v>
      </c>
      <c r="Y36" s="37">
        <v>5.8</v>
      </c>
      <c r="Z36" s="32">
        <v>7</v>
      </c>
      <c r="AB36" s="30" t="s">
        <v>39</v>
      </c>
      <c r="AC36" s="36">
        <v>13</v>
      </c>
      <c r="AD36" s="36">
        <v>7</v>
      </c>
      <c r="AE36" s="36">
        <v>12</v>
      </c>
      <c r="AF36" s="36">
        <v>11</v>
      </c>
      <c r="AG36" s="36">
        <v>3</v>
      </c>
      <c r="AH36" s="37">
        <v>9.1999999999999993</v>
      </c>
      <c r="AI36" s="32">
        <v>22</v>
      </c>
      <c r="AK36" s="30" t="s">
        <v>39</v>
      </c>
      <c r="AL36" s="36">
        <v>15</v>
      </c>
      <c r="AM36" s="36">
        <v>7</v>
      </c>
      <c r="AN36" s="36">
        <v>12</v>
      </c>
      <c r="AO36" s="36">
        <v>11</v>
      </c>
      <c r="AP36" s="36">
        <v>3</v>
      </c>
      <c r="AQ36" s="37">
        <v>9.6</v>
      </c>
      <c r="AR36" s="32">
        <v>23</v>
      </c>
    </row>
    <row r="37" spans="1:44" x14ac:dyDescent="0.25">
      <c r="A37" s="30" t="s">
        <v>40</v>
      </c>
      <c r="B37" s="36">
        <v>14</v>
      </c>
      <c r="C37" s="36">
        <v>7</v>
      </c>
      <c r="D37" s="36">
        <v>11</v>
      </c>
      <c r="E37" s="36">
        <v>8</v>
      </c>
      <c r="F37" s="36">
        <v>10</v>
      </c>
      <c r="G37" s="37">
        <v>10</v>
      </c>
      <c r="H37" s="32">
        <v>75</v>
      </c>
      <c r="J37" s="30" t="s">
        <v>40</v>
      </c>
      <c r="K37" s="36">
        <v>1</v>
      </c>
      <c r="L37" s="36">
        <v>1</v>
      </c>
      <c r="M37" s="36">
        <v>0</v>
      </c>
      <c r="N37" s="36">
        <v>1</v>
      </c>
      <c r="O37" s="36">
        <v>1</v>
      </c>
      <c r="P37" s="37">
        <v>0.8</v>
      </c>
      <c r="Q37" s="32">
        <v>59</v>
      </c>
      <c r="S37" s="30" t="s">
        <v>40</v>
      </c>
      <c r="T37" s="36">
        <v>1</v>
      </c>
      <c r="U37" s="36">
        <v>1</v>
      </c>
      <c r="V37" s="36">
        <v>0</v>
      </c>
      <c r="W37" s="36">
        <v>1</v>
      </c>
      <c r="X37" s="36">
        <v>1</v>
      </c>
      <c r="Y37" s="37">
        <v>0.8</v>
      </c>
      <c r="Z37" s="32">
        <v>60</v>
      </c>
      <c r="AB37" s="30" t="s">
        <v>40</v>
      </c>
      <c r="AC37" s="36">
        <v>3</v>
      </c>
      <c r="AD37" s="36">
        <v>3</v>
      </c>
      <c r="AE37" s="36">
        <v>2</v>
      </c>
      <c r="AF37" s="36">
        <v>3</v>
      </c>
      <c r="AG37" s="36">
        <v>5</v>
      </c>
      <c r="AH37" s="37">
        <v>3.2</v>
      </c>
      <c r="AI37" s="32">
        <v>59</v>
      </c>
      <c r="AK37" s="30" t="s">
        <v>40</v>
      </c>
      <c r="AL37" s="36">
        <v>3</v>
      </c>
      <c r="AM37" s="36">
        <v>4</v>
      </c>
      <c r="AN37" s="36">
        <v>2</v>
      </c>
      <c r="AO37" s="36">
        <v>3</v>
      </c>
      <c r="AP37" s="36">
        <v>5</v>
      </c>
      <c r="AQ37" s="37">
        <v>3.4</v>
      </c>
      <c r="AR37" s="32">
        <v>59</v>
      </c>
    </row>
    <row r="38" spans="1:44" x14ac:dyDescent="0.25">
      <c r="A38" s="30" t="s">
        <v>41</v>
      </c>
      <c r="B38" s="36">
        <v>143</v>
      </c>
      <c r="C38" s="36">
        <v>136</v>
      </c>
      <c r="D38" s="36">
        <v>133</v>
      </c>
      <c r="E38" s="36">
        <v>145</v>
      </c>
      <c r="F38" s="36">
        <v>140</v>
      </c>
      <c r="G38" s="37">
        <v>139.4</v>
      </c>
      <c r="H38" s="32">
        <v>5</v>
      </c>
      <c r="J38" s="30" t="s">
        <v>41</v>
      </c>
      <c r="K38" s="36">
        <v>6</v>
      </c>
      <c r="L38" s="36">
        <v>5</v>
      </c>
      <c r="M38" s="36">
        <v>10</v>
      </c>
      <c r="N38" s="36">
        <v>1</v>
      </c>
      <c r="O38" s="36">
        <v>1</v>
      </c>
      <c r="P38" s="37">
        <v>4.5999999999999996</v>
      </c>
      <c r="Q38" s="32">
        <v>12</v>
      </c>
      <c r="S38" s="30" t="s">
        <v>41</v>
      </c>
      <c r="T38" s="36">
        <v>6</v>
      </c>
      <c r="U38" s="36">
        <v>5</v>
      </c>
      <c r="V38" s="36">
        <v>10</v>
      </c>
      <c r="W38" s="36">
        <v>1</v>
      </c>
      <c r="X38" s="36">
        <v>1</v>
      </c>
      <c r="Y38" s="37">
        <v>4.5999999999999996</v>
      </c>
      <c r="Z38" s="32">
        <v>12</v>
      </c>
      <c r="AB38" s="30" t="s">
        <v>41</v>
      </c>
      <c r="AC38" s="36">
        <v>30</v>
      </c>
      <c r="AD38" s="36">
        <v>30</v>
      </c>
      <c r="AE38" s="36">
        <v>29</v>
      </c>
      <c r="AF38" s="36">
        <v>30</v>
      </c>
      <c r="AG38" s="36">
        <v>29</v>
      </c>
      <c r="AH38" s="37">
        <v>29.6</v>
      </c>
      <c r="AI38" s="32">
        <v>3</v>
      </c>
      <c r="AK38" s="30" t="s">
        <v>41</v>
      </c>
      <c r="AL38" s="36">
        <v>32</v>
      </c>
      <c r="AM38" s="36">
        <v>33</v>
      </c>
      <c r="AN38" s="36">
        <v>34</v>
      </c>
      <c r="AO38" s="36">
        <v>33</v>
      </c>
      <c r="AP38" s="36">
        <v>30</v>
      </c>
      <c r="AQ38" s="37">
        <v>32.4</v>
      </c>
      <c r="AR38" s="32">
        <v>3</v>
      </c>
    </row>
    <row r="39" spans="1:44" x14ac:dyDescent="0.25">
      <c r="A39" s="30" t="s">
        <v>42</v>
      </c>
      <c r="B39" s="36">
        <v>21</v>
      </c>
      <c r="C39" s="36">
        <v>27</v>
      </c>
      <c r="D39" s="36">
        <v>13</v>
      </c>
      <c r="E39" s="36">
        <v>17</v>
      </c>
      <c r="F39" s="36">
        <v>19</v>
      </c>
      <c r="G39" s="37">
        <v>19.399999999999999</v>
      </c>
      <c r="H39" s="32">
        <v>53</v>
      </c>
      <c r="J39" s="30" t="s">
        <v>42</v>
      </c>
      <c r="K39" s="36">
        <v>2</v>
      </c>
      <c r="L39" s="36">
        <v>3</v>
      </c>
      <c r="M39" s="36">
        <v>0</v>
      </c>
      <c r="N39" s="36">
        <v>1</v>
      </c>
      <c r="O39" s="36">
        <v>0</v>
      </c>
      <c r="P39" s="37">
        <v>1.2</v>
      </c>
      <c r="Q39" s="32">
        <v>41</v>
      </c>
      <c r="S39" s="30" t="s">
        <v>42</v>
      </c>
      <c r="T39" s="36">
        <v>2</v>
      </c>
      <c r="U39" s="36">
        <v>3</v>
      </c>
      <c r="V39" s="36">
        <v>0</v>
      </c>
      <c r="W39" s="36">
        <v>1</v>
      </c>
      <c r="X39" s="36">
        <v>0</v>
      </c>
      <c r="Y39" s="37">
        <v>1.2</v>
      </c>
      <c r="Z39" s="32">
        <v>41</v>
      </c>
      <c r="AB39" s="30" t="s">
        <v>42</v>
      </c>
      <c r="AC39" s="36">
        <v>8</v>
      </c>
      <c r="AD39" s="36">
        <v>6</v>
      </c>
      <c r="AE39" s="36">
        <v>2</v>
      </c>
      <c r="AF39" s="36">
        <v>3</v>
      </c>
      <c r="AG39" s="36">
        <v>7</v>
      </c>
      <c r="AH39" s="37">
        <v>5.2</v>
      </c>
      <c r="AI39" s="32">
        <v>42</v>
      </c>
      <c r="AK39" s="30" t="s">
        <v>42</v>
      </c>
      <c r="AL39" s="36">
        <v>10</v>
      </c>
      <c r="AM39" s="36">
        <v>6</v>
      </c>
      <c r="AN39" s="36">
        <v>2</v>
      </c>
      <c r="AO39" s="36">
        <v>3</v>
      </c>
      <c r="AP39" s="36">
        <v>8</v>
      </c>
      <c r="AQ39" s="37">
        <v>5.8</v>
      </c>
      <c r="AR39" s="32">
        <v>41</v>
      </c>
    </row>
    <row r="40" spans="1:44" x14ac:dyDescent="0.25">
      <c r="A40" s="30" t="s">
        <v>43</v>
      </c>
      <c r="B40" s="36">
        <v>105</v>
      </c>
      <c r="C40" s="36">
        <v>110</v>
      </c>
      <c r="D40" s="36">
        <v>103</v>
      </c>
      <c r="E40" s="36">
        <v>105</v>
      </c>
      <c r="F40" s="36">
        <v>111</v>
      </c>
      <c r="G40" s="37">
        <v>106.8</v>
      </c>
      <c r="H40" s="32">
        <v>8</v>
      </c>
      <c r="J40" s="30" t="s">
        <v>43</v>
      </c>
      <c r="K40" s="36">
        <v>5</v>
      </c>
      <c r="L40" s="36">
        <v>5</v>
      </c>
      <c r="M40" s="36">
        <v>4</v>
      </c>
      <c r="N40" s="36">
        <v>5</v>
      </c>
      <c r="O40" s="36">
        <v>4</v>
      </c>
      <c r="P40" s="37">
        <v>4.5999999999999996</v>
      </c>
      <c r="Q40" s="32">
        <v>12</v>
      </c>
      <c r="S40" s="30" t="s">
        <v>43</v>
      </c>
      <c r="T40" s="36">
        <v>5</v>
      </c>
      <c r="U40" s="36">
        <v>5</v>
      </c>
      <c r="V40" s="36">
        <v>4</v>
      </c>
      <c r="W40" s="36">
        <v>5</v>
      </c>
      <c r="X40" s="36">
        <v>4</v>
      </c>
      <c r="Y40" s="37">
        <v>4.5999999999999996</v>
      </c>
      <c r="Z40" s="32">
        <v>12</v>
      </c>
      <c r="AB40" s="30" t="s">
        <v>43</v>
      </c>
      <c r="AC40" s="36">
        <v>16</v>
      </c>
      <c r="AD40" s="36">
        <v>9</v>
      </c>
      <c r="AE40" s="36">
        <v>10</v>
      </c>
      <c r="AF40" s="36">
        <v>9</v>
      </c>
      <c r="AG40" s="36">
        <v>14</v>
      </c>
      <c r="AH40" s="37">
        <v>11.6</v>
      </c>
      <c r="AI40" s="32">
        <v>16</v>
      </c>
      <c r="AK40" s="30" t="s">
        <v>43</v>
      </c>
      <c r="AL40" s="36">
        <v>18</v>
      </c>
      <c r="AM40" s="36">
        <v>9</v>
      </c>
      <c r="AN40" s="36">
        <v>10</v>
      </c>
      <c r="AO40" s="36">
        <v>12</v>
      </c>
      <c r="AP40" s="36">
        <v>14</v>
      </c>
      <c r="AQ40" s="37">
        <v>12.6</v>
      </c>
      <c r="AR40" s="32">
        <v>16</v>
      </c>
    </row>
    <row r="41" spans="1:44" x14ac:dyDescent="0.25">
      <c r="A41" s="30" t="s">
        <v>44</v>
      </c>
      <c r="B41" s="36">
        <v>2</v>
      </c>
      <c r="C41" s="36">
        <v>3</v>
      </c>
      <c r="D41" s="36">
        <v>3</v>
      </c>
      <c r="E41" s="36">
        <v>2</v>
      </c>
      <c r="F41" s="36">
        <v>4</v>
      </c>
      <c r="G41" s="37">
        <v>2.8</v>
      </c>
      <c r="H41" s="32">
        <v>95</v>
      </c>
      <c r="J41" s="30" t="s">
        <v>44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7">
        <v>0</v>
      </c>
      <c r="Q41" s="32">
        <v>92</v>
      </c>
      <c r="S41" s="30" t="s">
        <v>44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7">
        <v>0</v>
      </c>
      <c r="Z41" s="32">
        <v>92</v>
      </c>
      <c r="AB41" s="30" t="s">
        <v>44</v>
      </c>
      <c r="AC41" s="36">
        <v>0</v>
      </c>
      <c r="AD41" s="36">
        <v>1</v>
      </c>
      <c r="AE41" s="36">
        <v>0</v>
      </c>
      <c r="AF41" s="36">
        <v>0</v>
      </c>
      <c r="AG41" s="36">
        <v>0</v>
      </c>
      <c r="AH41" s="37">
        <v>0.2</v>
      </c>
      <c r="AI41" s="32">
        <v>97</v>
      </c>
      <c r="AK41" s="30" t="s">
        <v>44</v>
      </c>
      <c r="AL41" s="36">
        <v>0</v>
      </c>
      <c r="AM41" s="36">
        <v>1</v>
      </c>
      <c r="AN41" s="36">
        <v>0</v>
      </c>
      <c r="AO41" s="36">
        <v>0</v>
      </c>
      <c r="AP41" s="36">
        <v>0</v>
      </c>
      <c r="AQ41" s="37">
        <v>0.2</v>
      </c>
      <c r="AR41" s="32">
        <v>98</v>
      </c>
    </row>
    <row r="42" spans="1:44" x14ac:dyDescent="0.25">
      <c r="A42" s="30" t="s">
        <v>45</v>
      </c>
      <c r="B42" s="36">
        <v>28</v>
      </c>
      <c r="C42" s="36">
        <v>43</v>
      </c>
      <c r="D42" s="36">
        <v>56</v>
      </c>
      <c r="E42" s="36">
        <v>29</v>
      </c>
      <c r="F42" s="36">
        <v>48</v>
      </c>
      <c r="G42" s="37">
        <v>40.799999999999997</v>
      </c>
      <c r="H42" s="32">
        <v>30</v>
      </c>
      <c r="J42" s="30" t="s">
        <v>45</v>
      </c>
      <c r="K42" s="36">
        <v>1</v>
      </c>
      <c r="L42" s="36">
        <v>2</v>
      </c>
      <c r="M42" s="36">
        <v>3</v>
      </c>
      <c r="N42" s="36">
        <v>2</v>
      </c>
      <c r="O42" s="36">
        <v>1</v>
      </c>
      <c r="P42" s="37">
        <v>1.8</v>
      </c>
      <c r="Q42" s="32">
        <v>31</v>
      </c>
      <c r="S42" s="30" t="s">
        <v>45</v>
      </c>
      <c r="T42" s="36">
        <v>1</v>
      </c>
      <c r="U42" s="36">
        <v>2</v>
      </c>
      <c r="V42" s="36">
        <v>3</v>
      </c>
      <c r="W42" s="36">
        <v>2</v>
      </c>
      <c r="X42" s="36">
        <v>1</v>
      </c>
      <c r="Y42" s="37">
        <v>1.8</v>
      </c>
      <c r="Z42" s="32">
        <v>31</v>
      </c>
      <c r="AB42" s="30" t="s">
        <v>45</v>
      </c>
      <c r="AC42" s="36">
        <v>10</v>
      </c>
      <c r="AD42" s="36">
        <v>17</v>
      </c>
      <c r="AE42" s="36">
        <v>20</v>
      </c>
      <c r="AF42" s="36">
        <v>6</v>
      </c>
      <c r="AG42" s="36">
        <v>14</v>
      </c>
      <c r="AH42" s="37">
        <v>13.4</v>
      </c>
      <c r="AI42" s="32">
        <v>11</v>
      </c>
      <c r="AK42" s="30" t="s">
        <v>45</v>
      </c>
      <c r="AL42" s="36">
        <v>11</v>
      </c>
      <c r="AM42" s="36">
        <v>20</v>
      </c>
      <c r="AN42" s="36">
        <v>22</v>
      </c>
      <c r="AO42" s="36">
        <v>7</v>
      </c>
      <c r="AP42" s="36">
        <v>14</v>
      </c>
      <c r="AQ42" s="37">
        <v>14.8</v>
      </c>
      <c r="AR42" s="32">
        <v>11</v>
      </c>
    </row>
    <row r="43" spans="1:44" x14ac:dyDescent="0.25">
      <c r="A43" s="30" t="s">
        <v>46</v>
      </c>
      <c r="B43" s="36">
        <v>17</v>
      </c>
      <c r="C43" s="36">
        <v>16</v>
      </c>
      <c r="D43" s="36">
        <v>11</v>
      </c>
      <c r="E43" s="36">
        <v>12</v>
      </c>
      <c r="F43" s="36">
        <v>10</v>
      </c>
      <c r="G43" s="37">
        <v>13.2</v>
      </c>
      <c r="H43" s="32">
        <v>66</v>
      </c>
      <c r="J43" s="30" t="s">
        <v>46</v>
      </c>
      <c r="K43" s="36">
        <v>0</v>
      </c>
      <c r="L43" s="36">
        <v>2</v>
      </c>
      <c r="M43" s="36">
        <v>0</v>
      </c>
      <c r="N43" s="36">
        <v>1</v>
      </c>
      <c r="O43" s="36">
        <v>0</v>
      </c>
      <c r="P43" s="37">
        <v>0.6</v>
      </c>
      <c r="Q43" s="32">
        <v>69</v>
      </c>
      <c r="S43" s="30" t="s">
        <v>46</v>
      </c>
      <c r="T43" s="36">
        <v>0</v>
      </c>
      <c r="U43" s="36">
        <v>2</v>
      </c>
      <c r="V43" s="36">
        <v>0</v>
      </c>
      <c r="W43" s="36">
        <v>1</v>
      </c>
      <c r="X43" s="36">
        <v>0</v>
      </c>
      <c r="Y43" s="37">
        <v>0.6</v>
      </c>
      <c r="Z43" s="32">
        <v>69</v>
      </c>
      <c r="AB43" s="30" t="s">
        <v>46</v>
      </c>
      <c r="AC43" s="36">
        <v>3</v>
      </c>
      <c r="AD43" s="36">
        <v>2</v>
      </c>
      <c r="AE43" s="36">
        <v>3</v>
      </c>
      <c r="AF43" s="36">
        <v>0</v>
      </c>
      <c r="AG43" s="36">
        <v>0</v>
      </c>
      <c r="AH43" s="37">
        <v>1.6</v>
      </c>
      <c r="AI43" s="32">
        <v>78</v>
      </c>
      <c r="AK43" s="30" t="s">
        <v>46</v>
      </c>
      <c r="AL43" s="36">
        <v>3</v>
      </c>
      <c r="AM43" s="36">
        <v>2</v>
      </c>
      <c r="AN43" s="36">
        <v>3</v>
      </c>
      <c r="AO43" s="36">
        <v>0</v>
      </c>
      <c r="AP43" s="36">
        <v>0</v>
      </c>
      <c r="AQ43" s="37">
        <v>1.6</v>
      </c>
      <c r="AR43" s="32">
        <v>79</v>
      </c>
    </row>
    <row r="44" spans="1:44" x14ac:dyDescent="0.25">
      <c r="A44" s="30" t="s">
        <v>47</v>
      </c>
      <c r="B44" s="36">
        <v>7</v>
      </c>
      <c r="C44" s="36">
        <v>2</v>
      </c>
      <c r="D44" s="36">
        <v>5</v>
      </c>
      <c r="E44" s="36">
        <v>5</v>
      </c>
      <c r="F44" s="36">
        <v>3</v>
      </c>
      <c r="G44" s="37">
        <v>4.4000000000000004</v>
      </c>
      <c r="H44" s="32">
        <v>88</v>
      </c>
      <c r="J44" s="30" t="s">
        <v>47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7">
        <v>0</v>
      </c>
      <c r="Q44" s="32">
        <v>92</v>
      </c>
      <c r="S44" s="30" t="s">
        <v>47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7">
        <v>0</v>
      </c>
      <c r="Z44" s="32">
        <v>92</v>
      </c>
      <c r="AB44" s="30" t="s">
        <v>47</v>
      </c>
      <c r="AC44" s="36">
        <v>0</v>
      </c>
      <c r="AD44" s="36">
        <v>0</v>
      </c>
      <c r="AE44" s="36">
        <v>0</v>
      </c>
      <c r="AF44" s="36">
        <v>2</v>
      </c>
      <c r="AG44" s="36">
        <v>1</v>
      </c>
      <c r="AH44" s="37">
        <v>0.6</v>
      </c>
      <c r="AI44" s="32">
        <v>92</v>
      </c>
      <c r="AK44" s="30" t="s">
        <v>47</v>
      </c>
      <c r="AL44" s="36">
        <v>0</v>
      </c>
      <c r="AM44" s="36">
        <v>0</v>
      </c>
      <c r="AN44" s="36">
        <v>0</v>
      </c>
      <c r="AO44" s="36">
        <v>2</v>
      </c>
      <c r="AP44" s="36">
        <v>1</v>
      </c>
      <c r="AQ44" s="37">
        <v>0.6</v>
      </c>
      <c r="AR44" s="32">
        <v>93</v>
      </c>
    </row>
    <row r="45" spans="1:44" x14ac:dyDescent="0.25">
      <c r="A45" s="30" t="s">
        <v>48</v>
      </c>
      <c r="B45" s="36">
        <v>139</v>
      </c>
      <c r="C45" s="36">
        <v>173</v>
      </c>
      <c r="D45" s="36">
        <v>168</v>
      </c>
      <c r="E45" s="36">
        <v>141</v>
      </c>
      <c r="F45" s="36">
        <v>162</v>
      </c>
      <c r="G45" s="37">
        <v>156.6</v>
      </c>
      <c r="H45" s="32">
        <v>4</v>
      </c>
      <c r="J45" s="30" t="s">
        <v>48</v>
      </c>
      <c r="K45" s="36">
        <v>11</v>
      </c>
      <c r="L45" s="36">
        <v>15</v>
      </c>
      <c r="M45" s="36">
        <v>6</v>
      </c>
      <c r="N45" s="36">
        <v>6</v>
      </c>
      <c r="O45" s="36">
        <v>4</v>
      </c>
      <c r="P45" s="37">
        <v>8.4</v>
      </c>
      <c r="Q45" s="32">
        <v>4</v>
      </c>
      <c r="S45" s="30" t="s">
        <v>48</v>
      </c>
      <c r="T45" s="36">
        <v>11</v>
      </c>
      <c r="U45" s="36">
        <v>15</v>
      </c>
      <c r="V45" s="36">
        <v>6</v>
      </c>
      <c r="W45" s="36">
        <v>6</v>
      </c>
      <c r="X45" s="36">
        <v>4</v>
      </c>
      <c r="Y45" s="37">
        <v>8.4</v>
      </c>
      <c r="Z45" s="32">
        <v>4</v>
      </c>
      <c r="AB45" s="30" t="s">
        <v>48</v>
      </c>
      <c r="AC45" s="36">
        <v>15</v>
      </c>
      <c r="AD45" s="36">
        <v>14</v>
      </c>
      <c r="AE45" s="36">
        <v>22</v>
      </c>
      <c r="AF45" s="36">
        <v>15</v>
      </c>
      <c r="AG45" s="36">
        <v>12</v>
      </c>
      <c r="AH45" s="37">
        <v>15.6</v>
      </c>
      <c r="AI45" s="32">
        <v>6</v>
      </c>
      <c r="AK45" s="30" t="s">
        <v>48</v>
      </c>
      <c r="AL45" s="36">
        <v>15</v>
      </c>
      <c r="AM45" s="36">
        <v>18</v>
      </c>
      <c r="AN45" s="36">
        <v>23</v>
      </c>
      <c r="AO45" s="36">
        <v>16</v>
      </c>
      <c r="AP45" s="36">
        <v>12</v>
      </c>
      <c r="AQ45" s="37">
        <v>16.8</v>
      </c>
      <c r="AR45" s="32">
        <v>6</v>
      </c>
    </row>
    <row r="46" spans="1:44" x14ac:dyDescent="0.25">
      <c r="A46" s="30" t="s">
        <v>49</v>
      </c>
      <c r="B46" s="36">
        <v>16</v>
      </c>
      <c r="C46" s="36">
        <v>18</v>
      </c>
      <c r="D46" s="36">
        <v>16</v>
      </c>
      <c r="E46" s="36">
        <v>13</v>
      </c>
      <c r="F46" s="36">
        <v>9</v>
      </c>
      <c r="G46" s="37">
        <v>14.4</v>
      </c>
      <c r="H46" s="32">
        <v>63</v>
      </c>
      <c r="J46" s="30" t="s">
        <v>49</v>
      </c>
      <c r="K46" s="36">
        <v>2</v>
      </c>
      <c r="L46" s="36">
        <v>1</v>
      </c>
      <c r="M46" s="36">
        <v>3</v>
      </c>
      <c r="N46" s="36">
        <v>0</v>
      </c>
      <c r="O46" s="36">
        <v>1</v>
      </c>
      <c r="P46" s="37">
        <v>1.4</v>
      </c>
      <c r="Q46" s="32">
        <v>37</v>
      </c>
      <c r="S46" s="30" t="s">
        <v>49</v>
      </c>
      <c r="T46" s="36">
        <v>2</v>
      </c>
      <c r="U46" s="36">
        <v>1</v>
      </c>
      <c r="V46" s="36">
        <v>3</v>
      </c>
      <c r="W46" s="36">
        <v>0</v>
      </c>
      <c r="X46" s="36">
        <v>1</v>
      </c>
      <c r="Y46" s="37">
        <v>1.4</v>
      </c>
      <c r="Z46" s="32">
        <v>37</v>
      </c>
      <c r="AB46" s="30" t="s">
        <v>49</v>
      </c>
      <c r="AC46" s="36">
        <v>4</v>
      </c>
      <c r="AD46" s="36">
        <v>4</v>
      </c>
      <c r="AE46" s="36">
        <v>1</v>
      </c>
      <c r="AF46" s="36">
        <v>2</v>
      </c>
      <c r="AG46" s="36">
        <v>1</v>
      </c>
      <c r="AH46" s="37">
        <v>2.4</v>
      </c>
      <c r="AI46" s="32">
        <v>66</v>
      </c>
      <c r="AK46" s="30" t="s">
        <v>49</v>
      </c>
      <c r="AL46" s="36">
        <v>4</v>
      </c>
      <c r="AM46" s="36">
        <v>5</v>
      </c>
      <c r="AN46" s="36">
        <v>1</v>
      </c>
      <c r="AO46" s="36">
        <v>2</v>
      </c>
      <c r="AP46" s="36">
        <v>1</v>
      </c>
      <c r="AQ46" s="37">
        <v>2.6</v>
      </c>
      <c r="AR46" s="32">
        <v>68</v>
      </c>
    </row>
    <row r="47" spans="1:44" x14ac:dyDescent="0.25">
      <c r="A47" s="30" t="s">
        <v>50</v>
      </c>
      <c r="B47" s="36">
        <v>60</v>
      </c>
      <c r="C47" s="36">
        <v>52</v>
      </c>
      <c r="D47" s="36">
        <v>55</v>
      </c>
      <c r="E47" s="36">
        <v>49</v>
      </c>
      <c r="F47" s="36">
        <v>44</v>
      </c>
      <c r="G47" s="37">
        <v>52</v>
      </c>
      <c r="H47" s="32">
        <v>22</v>
      </c>
      <c r="J47" s="30" t="s">
        <v>50</v>
      </c>
      <c r="K47" s="36">
        <v>7</v>
      </c>
      <c r="L47" s="36">
        <v>1</v>
      </c>
      <c r="M47" s="36">
        <v>2</v>
      </c>
      <c r="N47" s="36">
        <v>1</v>
      </c>
      <c r="O47" s="36">
        <v>6</v>
      </c>
      <c r="P47" s="37">
        <v>3.4</v>
      </c>
      <c r="Q47" s="32">
        <v>18</v>
      </c>
      <c r="S47" s="30" t="s">
        <v>50</v>
      </c>
      <c r="T47" s="36">
        <v>8</v>
      </c>
      <c r="U47" s="36">
        <v>1</v>
      </c>
      <c r="V47" s="36">
        <v>2</v>
      </c>
      <c r="W47" s="36">
        <v>1</v>
      </c>
      <c r="X47" s="36">
        <v>7</v>
      </c>
      <c r="Y47" s="37">
        <v>3.8</v>
      </c>
      <c r="Z47" s="32">
        <v>17</v>
      </c>
      <c r="AB47" s="30" t="s">
        <v>50</v>
      </c>
      <c r="AC47" s="36">
        <v>9</v>
      </c>
      <c r="AD47" s="36">
        <v>10</v>
      </c>
      <c r="AE47" s="36">
        <v>3</v>
      </c>
      <c r="AF47" s="36">
        <v>10</v>
      </c>
      <c r="AG47" s="36">
        <v>10</v>
      </c>
      <c r="AH47" s="37">
        <v>8.4</v>
      </c>
      <c r="AI47" s="32">
        <v>24</v>
      </c>
      <c r="AK47" s="30" t="s">
        <v>50</v>
      </c>
      <c r="AL47" s="36">
        <v>11</v>
      </c>
      <c r="AM47" s="36">
        <v>10</v>
      </c>
      <c r="AN47" s="36">
        <v>3</v>
      </c>
      <c r="AO47" s="36">
        <v>12</v>
      </c>
      <c r="AP47" s="36">
        <v>11</v>
      </c>
      <c r="AQ47" s="37">
        <v>9.4</v>
      </c>
      <c r="AR47" s="32">
        <v>24</v>
      </c>
    </row>
    <row r="48" spans="1:44" x14ac:dyDescent="0.25">
      <c r="A48" s="30" t="s">
        <v>51</v>
      </c>
      <c r="B48" s="36">
        <v>26</v>
      </c>
      <c r="C48" s="36">
        <v>42</v>
      </c>
      <c r="D48" s="36">
        <v>42</v>
      </c>
      <c r="E48" s="36">
        <v>60</v>
      </c>
      <c r="F48" s="36">
        <v>41</v>
      </c>
      <c r="G48" s="37">
        <v>42.2</v>
      </c>
      <c r="H48" s="32">
        <v>28</v>
      </c>
      <c r="J48" s="30" t="s">
        <v>51</v>
      </c>
      <c r="K48" s="36">
        <v>1</v>
      </c>
      <c r="L48" s="36">
        <v>1</v>
      </c>
      <c r="M48" s="36">
        <v>1</v>
      </c>
      <c r="N48" s="36">
        <v>4</v>
      </c>
      <c r="O48" s="36">
        <v>1</v>
      </c>
      <c r="P48" s="37">
        <v>1.6</v>
      </c>
      <c r="Q48" s="32">
        <v>34</v>
      </c>
      <c r="S48" s="30" t="s">
        <v>51</v>
      </c>
      <c r="T48" s="36">
        <v>1</v>
      </c>
      <c r="U48" s="36">
        <v>1</v>
      </c>
      <c r="V48" s="36">
        <v>1</v>
      </c>
      <c r="W48" s="36">
        <v>4</v>
      </c>
      <c r="X48" s="36">
        <v>1</v>
      </c>
      <c r="Y48" s="37">
        <v>1.6</v>
      </c>
      <c r="Z48" s="32">
        <v>35</v>
      </c>
      <c r="AB48" s="30" t="s">
        <v>51</v>
      </c>
      <c r="AC48" s="36">
        <v>7</v>
      </c>
      <c r="AD48" s="36">
        <v>11</v>
      </c>
      <c r="AE48" s="36">
        <v>10</v>
      </c>
      <c r="AF48" s="36">
        <v>12</v>
      </c>
      <c r="AG48" s="36">
        <v>10</v>
      </c>
      <c r="AH48" s="37">
        <v>10</v>
      </c>
      <c r="AI48" s="32">
        <v>21</v>
      </c>
      <c r="AK48" s="30" t="s">
        <v>51</v>
      </c>
      <c r="AL48" s="36">
        <v>7</v>
      </c>
      <c r="AM48" s="36">
        <v>11</v>
      </c>
      <c r="AN48" s="36">
        <v>10</v>
      </c>
      <c r="AO48" s="36">
        <v>12</v>
      </c>
      <c r="AP48" s="36">
        <v>10</v>
      </c>
      <c r="AQ48" s="37">
        <v>10</v>
      </c>
      <c r="AR48" s="32">
        <v>22</v>
      </c>
    </row>
    <row r="49" spans="1:44" x14ac:dyDescent="0.25">
      <c r="A49" s="30" t="s">
        <v>52</v>
      </c>
      <c r="B49" s="36">
        <v>47</v>
      </c>
      <c r="C49" s="36">
        <v>44</v>
      </c>
      <c r="D49" s="36">
        <v>42</v>
      </c>
      <c r="E49" s="36">
        <v>44</v>
      </c>
      <c r="F49" s="36">
        <v>50</v>
      </c>
      <c r="G49" s="37">
        <v>45.4</v>
      </c>
      <c r="H49" s="32">
        <v>25</v>
      </c>
      <c r="J49" s="30" t="s">
        <v>52</v>
      </c>
      <c r="K49" s="36">
        <v>4</v>
      </c>
      <c r="L49" s="36">
        <v>1</v>
      </c>
      <c r="M49" s="36">
        <v>3</v>
      </c>
      <c r="N49" s="36">
        <v>2</v>
      </c>
      <c r="O49" s="36">
        <v>1</v>
      </c>
      <c r="P49" s="37">
        <v>2.2000000000000002</v>
      </c>
      <c r="Q49" s="32">
        <v>25</v>
      </c>
      <c r="S49" s="30" t="s">
        <v>52</v>
      </c>
      <c r="T49" s="36">
        <v>4</v>
      </c>
      <c r="U49" s="36">
        <v>2</v>
      </c>
      <c r="V49" s="36">
        <v>3</v>
      </c>
      <c r="W49" s="36">
        <v>2</v>
      </c>
      <c r="X49" s="36">
        <v>1</v>
      </c>
      <c r="Y49" s="37">
        <v>2.4</v>
      </c>
      <c r="Z49" s="32">
        <v>24</v>
      </c>
      <c r="AB49" s="30" t="s">
        <v>52</v>
      </c>
      <c r="AC49" s="36">
        <v>7</v>
      </c>
      <c r="AD49" s="36">
        <v>7</v>
      </c>
      <c r="AE49" s="36">
        <v>4</v>
      </c>
      <c r="AF49" s="36">
        <v>6</v>
      </c>
      <c r="AG49" s="36">
        <v>9</v>
      </c>
      <c r="AH49" s="37">
        <v>6.6</v>
      </c>
      <c r="AI49" s="32">
        <v>33</v>
      </c>
      <c r="AK49" s="30" t="s">
        <v>52</v>
      </c>
      <c r="AL49" s="36">
        <v>7</v>
      </c>
      <c r="AM49" s="36">
        <v>7</v>
      </c>
      <c r="AN49" s="36">
        <v>5</v>
      </c>
      <c r="AO49" s="36">
        <v>6</v>
      </c>
      <c r="AP49" s="36">
        <v>9</v>
      </c>
      <c r="AQ49" s="37">
        <v>6.8</v>
      </c>
      <c r="AR49" s="32">
        <v>33</v>
      </c>
    </row>
    <row r="50" spans="1:44" x14ac:dyDescent="0.25">
      <c r="A50" s="30" t="s">
        <v>53</v>
      </c>
      <c r="B50" s="36">
        <v>3</v>
      </c>
      <c r="C50" s="36">
        <v>0</v>
      </c>
      <c r="D50" s="36">
        <v>4</v>
      </c>
      <c r="E50" s="36">
        <v>4</v>
      </c>
      <c r="F50" s="36">
        <v>7</v>
      </c>
      <c r="G50" s="37">
        <v>3.6</v>
      </c>
      <c r="H50" s="32">
        <v>91</v>
      </c>
      <c r="J50" s="30" t="s">
        <v>53</v>
      </c>
      <c r="K50" s="36">
        <v>0</v>
      </c>
      <c r="L50" s="36">
        <v>0</v>
      </c>
      <c r="M50" s="36">
        <v>1</v>
      </c>
      <c r="N50" s="36">
        <v>0</v>
      </c>
      <c r="O50" s="36">
        <v>1</v>
      </c>
      <c r="P50" s="37">
        <v>0.4</v>
      </c>
      <c r="Q50" s="32">
        <v>74</v>
      </c>
      <c r="S50" s="30" t="s">
        <v>53</v>
      </c>
      <c r="T50" s="36">
        <v>0</v>
      </c>
      <c r="U50" s="36">
        <v>0</v>
      </c>
      <c r="V50" s="36">
        <v>1</v>
      </c>
      <c r="W50" s="36">
        <v>0</v>
      </c>
      <c r="X50" s="36">
        <v>1</v>
      </c>
      <c r="Y50" s="37">
        <v>0.4</v>
      </c>
      <c r="Z50" s="32">
        <v>76</v>
      </c>
      <c r="AB50" s="30" t="s">
        <v>53</v>
      </c>
      <c r="AC50" s="36">
        <v>1</v>
      </c>
      <c r="AD50" s="36">
        <v>0</v>
      </c>
      <c r="AE50" s="36">
        <v>0</v>
      </c>
      <c r="AF50" s="36">
        <v>1</v>
      </c>
      <c r="AG50" s="36">
        <v>1</v>
      </c>
      <c r="AH50" s="37">
        <v>0.6</v>
      </c>
      <c r="AI50" s="32">
        <v>92</v>
      </c>
      <c r="AK50" s="30" t="s">
        <v>53</v>
      </c>
      <c r="AL50" s="36">
        <v>1</v>
      </c>
      <c r="AM50" s="36">
        <v>0</v>
      </c>
      <c r="AN50" s="36">
        <v>0</v>
      </c>
      <c r="AO50" s="36">
        <v>1</v>
      </c>
      <c r="AP50" s="36">
        <v>1</v>
      </c>
      <c r="AQ50" s="37">
        <v>0.6</v>
      </c>
      <c r="AR50" s="32">
        <v>93</v>
      </c>
    </row>
    <row r="51" spans="1:44" x14ac:dyDescent="0.25">
      <c r="A51" s="30" t="s">
        <v>54</v>
      </c>
      <c r="B51" s="36">
        <v>28</v>
      </c>
      <c r="C51" s="36">
        <v>19</v>
      </c>
      <c r="D51" s="36">
        <v>20</v>
      </c>
      <c r="E51" s="36">
        <v>18</v>
      </c>
      <c r="F51" s="36">
        <v>20</v>
      </c>
      <c r="G51" s="37">
        <v>21</v>
      </c>
      <c r="H51" s="32">
        <v>48</v>
      </c>
      <c r="J51" s="30" t="s">
        <v>54</v>
      </c>
      <c r="K51" s="36">
        <v>1</v>
      </c>
      <c r="L51" s="36">
        <v>3</v>
      </c>
      <c r="M51" s="36">
        <v>0</v>
      </c>
      <c r="N51" s="36">
        <v>0</v>
      </c>
      <c r="O51" s="36">
        <v>2</v>
      </c>
      <c r="P51" s="37">
        <v>1.2</v>
      </c>
      <c r="Q51" s="32">
        <v>41</v>
      </c>
      <c r="S51" s="30" t="s">
        <v>54</v>
      </c>
      <c r="T51" s="36">
        <v>1</v>
      </c>
      <c r="U51" s="36">
        <v>3</v>
      </c>
      <c r="V51" s="36">
        <v>0</v>
      </c>
      <c r="W51" s="36">
        <v>0</v>
      </c>
      <c r="X51" s="36">
        <v>2</v>
      </c>
      <c r="Y51" s="37">
        <v>1.2</v>
      </c>
      <c r="Z51" s="32">
        <v>41</v>
      </c>
      <c r="AB51" s="30" t="s">
        <v>54</v>
      </c>
      <c r="AC51" s="36">
        <v>5</v>
      </c>
      <c r="AD51" s="36">
        <v>3</v>
      </c>
      <c r="AE51" s="36">
        <v>7</v>
      </c>
      <c r="AF51" s="36">
        <v>5</v>
      </c>
      <c r="AG51" s="36">
        <v>2</v>
      </c>
      <c r="AH51" s="37">
        <v>4.4000000000000004</v>
      </c>
      <c r="AI51" s="32">
        <v>49</v>
      </c>
      <c r="AK51" s="30" t="s">
        <v>54</v>
      </c>
      <c r="AL51" s="36">
        <v>6</v>
      </c>
      <c r="AM51" s="36">
        <v>3</v>
      </c>
      <c r="AN51" s="36">
        <v>7</v>
      </c>
      <c r="AO51" s="36">
        <v>5</v>
      </c>
      <c r="AP51" s="36">
        <v>2</v>
      </c>
      <c r="AQ51" s="37">
        <v>4.5999999999999996</v>
      </c>
      <c r="AR51" s="32">
        <v>50</v>
      </c>
    </row>
    <row r="52" spans="1:44" x14ac:dyDescent="0.25">
      <c r="A52" s="30" t="s">
        <v>55</v>
      </c>
      <c r="B52" s="36">
        <v>0</v>
      </c>
      <c r="C52" s="36">
        <v>0</v>
      </c>
      <c r="D52" s="36">
        <v>0</v>
      </c>
      <c r="E52" s="36">
        <v>0</v>
      </c>
      <c r="F52" s="36">
        <v>1</v>
      </c>
      <c r="G52" s="37">
        <v>0.2</v>
      </c>
      <c r="H52" s="32">
        <v>100</v>
      </c>
      <c r="J52" s="30" t="s">
        <v>55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7">
        <v>0</v>
      </c>
      <c r="Q52" s="32">
        <v>92</v>
      </c>
      <c r="S52" s="30" t="s">
        <v>55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7">
        <v>0</v>
      </c>
      <c r="Z52" s="32">
        <v>92</v>
      </c>
      <c r="AB52" s="30" t="s">
        <v>55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7">
        <v>0</v>
      </c>
      <c r="AI52" s="32">
        <v>100</v>
      </c>
      <c r="AK52" s="30" t="s">
        <v>55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7">
        <v>0</v>
      </c>
      <c r="AR52" s="32">
        <v>100</v>
      </c>
    </row>
    <row r="53" spans="1:44" x14ac:dyDescent="0.25">
      <c r="A53" s="30" t="s">
        <v>56</v>
      </c>
      <c r="B53" s="36">
        <v>66</v>
      </c>
      <c r="C53" s="36">
        <v>88</v>
      </c>
      <c r="D53" s="36">
        <v>79</v>
      </c>
      <c r="E53" s="36">
        <v>85</v>
      </c>
      <c r="F53" s="36">
        <v>73</v>
      </c>
      <c r="G53" s="37">
        <v>78.2</v>
      </c>
      <c r="H53" s="32">
        <v>11</v>
      </c>
      <c r="J53" s="30" t="s">
        <v>56</v>
      </c>
      <c r="K53" s="36">
        <v>1</v>
      </c>
      <c r="L53" s="36">
        <v>4</v>
      </c>
      <c r="M53" s="36">
        <v>5</v>
      </c>
      <c r="N53" s="36">
        <v>4</v>
      </c>
      <c r="O53" s="36">
        <v>4</v>
      </c>
      <c r="P53" s="37">
        <v>3.6</v>
      </c>
      <c r="Q53" s="32">
        <v>17</v>
      </c>
      <c r="S53" s="30" t="s">
        <v>56</v>
      </c>
      <c r="T53" s="36">
        <v>1</v>
      </c>
      <c r="U53" s="36">
        <v>4</v>
      </c>
      <c r="V53" s="36">
        <v>5</v>
      </c>
      <c r="W53" s="36">
        <v>4</v>
      </c>
      <c r="X53" s="36">
        <v>4</v>
      </c>
      <c r="Y53" s="37">
        <v>3.6</v>
      </c>
      <c r="Z53" s="32">
        <v>19</v>
      </c>
      <c r="AB53" s="30" t="s">
        <v>56</v>
      </c>
      <c r="AC53" s="36">
        <v>18</v>
      </c>
      <c r="AD53" s="36">
        <v>12</v>
      </c>
      <c r="AE53" s="36">
        <v>10</v>
      </c>
      <c r="AF53" s="36">
        <v>16</v>
      </c>
      <c r="AG53" s="36">
        <v>13</v>
      </c>
      <c r="AH53" s="37">
        <v>13.8</v>
      </c>
      <c r="AI53" s="32">
        <v>10</v>
      </c>
      <c r="AK53" s="30" t="s">
        <v>56</v>
      </c>
      <c r="AL53" s="36">
        <v>19</v>
      </c>
      <c r="AM53" s="36">
        <v>12</v>
      </c>
      <c r="AN53" s="36">
        <v>11</v>
      </c>
      <c r="AO53" s="36">
        <v>16</v>
      </c>
      <c r="AP53" s="36">
        <v>13</v>
      </c>
      <c r="AQ53" s="37">
        <v>14.2</v>
      </c>
      <c r="AR53" s="32">
        <v>12</v>
      </c>
    </row>
    <row r="54" spans="1:44" x14ac:dyDescent="0.25">
      <c r="A54" s="30" t="s">
        <v>57</v>
      </c>
      <c r="B54" s="36">
        <v>19</v>
      </c>
      <c r="C54" s="36">
        <v>14</v>
      </c>
      <c r="D54" s="36">
        <v>18</v>
      </c>
      <c r="E54" s="36">
        <v>23</v>
      </c>
      <c r="F54" s="36">
        <v>27</v>
      </c>
      <c r="G54" s="37">
        <v>20.2</v>
      </c>
      <c r="H54" s="32">
        <v>50</v>
      </c>
      <c r="J54" s="30" t="s">
        <v>57</v>
      </c>
      <c r="K54" s="36">
        <v>1</v>
      </c>
      <c r="L54" s="36">
        <v>1</v>
      </c>
      <c r="M54" s="36">
        <v>2</v>
      </c>
      <c r="N54" s="36">
        <v>2</v>
      </c>
      <c r="O54" s="36">
        <v>0</v>
      </c>
      <c r="P54" s="37">
        <v>1.2</v>
      </c>
      <c r="Q54" s="32">
        <v>41</v>
      </c>
      <c r="S54" s="30" t="s">
        <v>57</v>
      </c>
      <c r="T54" s="36">
        <v>1</v>
      </c>
      <c r="U54" s="36">
        <v>1</v>
      </c>
      <c r="V54" s="36">
        <v>2</v>
      </c>
      <c r="W54" s="36">
        <v>2</v>
      </c>
      <c r="X54" s="36">
        <v>0</v>
      </c>
      <c r="Y54" s="37">
        <v>1.2</v>
      </c>
      <c r="Z54" s="32">
        <v>41</v>
      </c>
      <c r="AB54" s="30" t="s">
        <v>57</v>
      </c>
      <c r="AC54" s="36">
        <v>9</v>
      </c>
      <c r="AD54" s="36">
        <v>4</v>
      </c>
      <c r="AE54" s="36">
        <v>4</v>
      </c>
      <c r="AF54" s="36">
        <v>6</v>
      </c>
      <c r="AG54" s="36">
        <v>5</v>
      </c>
      <c r="AH54" s="37">
        <v>5.6</v>
      </c>
      <c r="AI54" s="32">
        <v>40</v>
      </c>
      <c r="AK54" s="30" t="s">
        <v>57</v>
      </c>
      <c r="AL54" s="36">
        <v>10</v>
      </c>
      <c r="AM54" s="36">
        <v>4</v>
      </c>
      <c r="AN54" s="36">
        <v>4</v>
      </c>
      <c r="AO54" s="36">
        <v>6</v>
      </c>
      <c r="AP54" s="36">
        <v>5</v>
      </c>
      <c r="AQ54" s="37">
        <v>5.8</v>
      </c>
      <c r="AR54" s="32">
        <v>41</v>
      </c>
    </row>
    <row r="55" spans="1:44" x14ac:dyDescent="0.25">
      <c r="A55" s="30" t="s">
        <v>58</v>
      </c>
      <c r="B55" s="36">
        <v>53</v>
      </c>
      <c r="C55" s="36">
        <v>70</v>
      </c>
      <c r="D55" s="36">
        <v>71</v>
      </c>
      <c r="E55" s="36">
        <v>83</v>
      </c>
      <c r="F55" s="36">
        <v>64</v>
      </c>
      <c r="G55" s="37">
        <v>68.2</v>
      </c>
      <c r="H55" s="32">
        <v>14</v>
      </c>
      <c r="J55" s="30" t="s">
        <v>58</v>
      </c>
      <c r="K55" s="36">
        <v>3</v>
      </c>
      <c r="L55" s="36">
        <v>5</v>
      </c>
      <c r="M55" s="36">
        <v>5</v>
      </c>
      <c r="N55" s="36">
        <v>4</v>
      </c>
      <c r="O55" s="36">
        <v>5</v>
      </c>
      <c r="P55" s="37">
        <v>4.4000000000000004</v>
      </c>
      <c r="Q55" s="32">
        <v>14</v>
      </c>
      <c r="S55" s="30" t="s">
        <v>58</v>
      </c>
      <c r="T55" s="36">
        <v>3</v>
      </c>
      <c r="U55" s="36">
        <v>5</v>
      </c>
      <c r="V55" s="36">
        <v>5</v>
      </c>
      <c r="W55" s="36">
        <v>4</v>
      </c>
      <c r="X55" s="36">
        <v>5</v>
      </c>
      <c r="Y55" s="37">
        <v>4.4000000000000004</v>
      </c>
      <c r="Z55" s="32">
        <v>14</v>
      </c>
      <c r="AB55" s="30" t="s">
        <v>58</v>
      </c>
      <c r="AC55" s="36">
        <v>7</v>
      </c>
      <c r="AD55" s="36">
        <v>20</v>
      </c>
      <c r="AE55" s="36">
        <v>15</v>
      </c>
      <c r="AF55" s="36">
        <v>15</v>
      </c>
      <c r="AG55" s="36">
        <v>10</v>
      </c>
      <c r="AH55" s="37">
        <v>13.4</v>
      </c>
      <c r="AI55" s="32">
        <v>11</v>
      </c>
      <c r="AK55" s="30" t="s">
        <v>58</v>
      </c>
      <c r="AL55" s="36">
        <v>9</v>
      </c>
      <c r="AM55" s="36">
        <v>24</v>
      </c>
      <c r="AN55" s="36">
        <v>18</v>
      </c>
      <c r="AO55" s="36">
        <v>18</v>
      </c>
      <c r="AP55" s="36">
        <v>11</v>
      </c>
      <c r="AQ55" s="37">
        <v>16</v>
      </c>
      <c r="AR55" s="32">
        <v>8</v>
      </c>
    </row>
    <row r="56" spans="1:44" x14ac:dyDescent="0.25">
      <c r="A56" s="30" t="s">
        <v>59</v>
      </c>
      <c r="B56" s="36">
        <v>9</v>
      </c>
      <c r="C56" s="36">
        <v>6</v>
      </c>
      <c r="D56" s="36">
        <v>14</v>
      </c>
      <c r="E56" s="36">
        <v>8</v>
      </c>
      <c r="F56" s="36">
        <v>6</v>
      </c>
      <c r="G56" s="37">
        <v>8.6</v>
      </c>
      <c r="H56" s="32">
        <v>78</v>
      </c>
      <c r="J56" s="30" t="s">
        <v>59</v>
      </c>
      <c r="K56" s="36">
        <v>1</v>
      </c>
      <c r="L56" s="36">
        <v>1</v>
      </c>
      <c r="M56" s="36">
        <v>1</v>
      </c>
      <c r="N56" s="36">
        <v>0</v>
      </c>
      <c r="O56" s="36">
        <v>1</v>
      </c>
      <c r="P56" s="37">
        <v>0.8</v>
      </c>
      <c r="Q56" s="32">
        <v>59</v>
      </c>
      <c r="S56" s="30" t="s">
        <v>59</v>
      </c>
      <c r="T56" s="36">
        <v>1</v>
      </c>
      <c r="U56" s="36">
        <v>1</v>
      </c>
      <c r="V56" s="36">
        <v>1</v>
      </c>
      <c r="W56" s="36">
        <v>0</v>
      </c>
      <c r="X56" s="36">
        <v>1</v>
      </c>
      <c r="Y56" s="37">
        <v>0.8</v>
      </c>
      <c r="Z56" s="32">
        <v>60</v>
      </c>
      <c r="AB56" s="30" t="s">
        <v>59</v>
      </c>
      <c r="AC56" s="36">
        <v>2</v>
      </c>
      <c r="AD56" s="36">
        <v>0</v>
      </c>
      <c r="AE56" s="36">
        <v>4</v>
      </c>
      <c r="AF56" s="36">
        <v>2</v>
      </c>
      <c r="AG56" s="36">
        <v>2</v>
      </c>
      <c r="AH56" s="37">
        <v>2</v>
      </c>
      <c r="AI56" s="32">
        <v>75</v>
      </c>
      <c r="AK56" s="30" t="s">
        <v>59</v>
      </c>
      <c r="AL56" s="36">
        <v>2</v>
      </c>
      <c r="AM56" s="36">
        <v>0</v>
      </c>
      <c r="AN56" s="36">
        <v>4</v>
      </c>
      <c r="AO56" s="36">
        <v>2</v>
      </c>
      <c r="AP56" s="36">
        <v>2</v>
      </c>
      <c r="AQ56" s="37">
        <v>2</v>
      </c>
      <c r="AR56" s="32">
        <v>75</v>
      </c>
    </row>
    <row r="57" spans="1:44" x14ac:dyDescent="0.25">
      <c r="A57" s="30" t="s">
        <v>60</v>
      </c>
      <c r="B57" s="36">
        <v>20</v>
      </c>
      <c r="C57" s="36">
        <v>18</v>
      </c>
      <c r="D57" s="36">
        <v>23</v>
      </c>
      <c r="E57" s="36">
        <v>17</v>
      </c>
      <c r="F57" s="36">
        <v>25</v>
      </c>
      <c r="G57" s="37">
        <v>20.6</v>
      </c>
      <c r="H57" s="32">
        <v>49</v>
      </c>
      <c r="J57" s="30" t="s">
        <v>60</v>
      </c>
      <c r="K57" s="36">
        <v>0</v>
      </c>
      <c r="L57" s="36">
        <v>1</v>
      </c>
      <c r="M57" s="36">
        <v>1</v>
      </c>
      <c r="N57" s="36">
        <v>2</v>
      </c>
      <c r="O57" s="36">
        <v>1</v>
      </c>
      <c r="P57" s="37">
        <v>1</v>
      </c>
      <c r="Q57" s="32">
        <v>51</v>
      </c>
      <c r="S57" s="30" t="s">
        <v>60</v>
      </c>
      <c r="T57" s="36">
        <v>0</v>
      </c>
      <c r="U57" s="36">
        <v>1</v>
      </c>
      <c r="V57" s="36">
        <v>1</v>
      </c>
      <c r="W57" s="36">
        <v>2</v>
      </c>
      <c r="X57" s="36">
        <v>1</v>
      </c>
      <c r="Y57" s="37">
        <v>1</v>
      </c>
      <c r="Z57" s="32">
        <v>51</v>
      </c>
      <c r="AB57" s="30" t="s">
        <v>60</v>
      </c>
      <c r="AC57" s="36">
        <v>4</v>
      </c>
      <c r="AD57" s="36">
        <v>4</v>
      </c>
      <c r="AE57" s="36">
        <v>2</v>
      </c>
      <c r="AF57" s="36">
        <v>3</v>
      </c>
      <c r="AG57" s="36">
        <v>4</v>
      </c>
      <c r="AH57" s="37">
        <v>3.4</v>
      </c>
      <c r="AI57" s="32">
        <v>56</v>
      </c>
      <c r="AK57" s="30" t="s">
        <v>60</v>
      </c>
      <c r="AL57" s="36">
        <v>4</v>
      </c>
      <c r="AM57" s="36">
        <v>4</v>
      </c>
      <c r="AN57" s="36">
        <v>2</v>
      </c>
      <c r="AO57" s="36">
        <v>4</v>
      </c>
      <c r="AP57" s="36">
        <v>4</v>
      </c>
      <c r="AQ57" s="37">
        <v>3.6</v>
      </c>
      <c r="AR57" s="32">
        <v>58</v>
      </c>
    </row>
    <row r="58" spans="1:44" x14ac:dyDescent="0.25">
      <c r="A58" s="30" t="s">
        <v>61</v>
      </c>
      <c r="B58" s="36">
        <v>12</v>
      </c>
      <c r="C58" s="36">
        <v>21</v>
      </c>
      <c r="D58" s="36">
        <v>16</v>
      </c>
      <c r="E58" s="36">
        <v>19</v>
      </c>
      <c r="F58" s="36">
        <v>12</v>
      </c>
      <c r="G58" s="37">
        <v>16</v>
      </c>
      <c r="H58" s="32">
        <v>57</v>
      </c>
      <c r="J58" s="30" t="s">
        <v>61</v>
      </c>
      <c r="K58" s="36">
        <v>0</v>
      </c>
      <c r="L58" s="36">
        <v>3</v>
      </c>
      <c r="M58" s="36">
        <v>1</v>
      </c>
      <c r="N58" s="36">
        <v>1</v>
      </c>
      <c r="O58" s="36">
        <v>0</v>
      </c>
      <c r="P58" s="37">
        <v>1</v>
      </c>
      <c r="Q58" s="32">
        <v>51</v>
      </c>
      <c r="S58" s="30" t="s">
        <v>61</v>
      </c>
      <c r="T58" s="36">
        <v>0</v>
      </c>
      <c r="U58" s="36">
        <v>3</v>
      </c>
      <c r="V58" s="36">
        <v>1</v>
      </c>
      <c r="W58" s="36">
        <v>1</v>
      </c>
      <c r="X58" s="36">
        <v>0</v>
      </c>
      <c r="Y58" s="37">
        <v>1</v>
      </c>
      <c r="Z58" s="32">
        <v>51</v>
      </c>
      <c r="AB58" s="30" t="s">
        <v>61</v>
      </c>
      <c r="AC58" s="36">
        <v>1</v>
      </c>
      <c r="AD58" s="36">
        <v>3</v>
      </c>
      <c r="AE58" s="36">
        <v>1</v>
      </c>
      <c r="AF58" s="36">
        <v>1</v>
      </c>
      <c r="AG58" s="36">
        <v>2</v>
      </c>
      <c r="AH58" s="37">
        <v>1.6</v>
      </c>
      <c r="AI58" s="32">
        <v>78</v>
      </c>
      <c r="AK58" s="30" t="s">
        <v>61</v>
      </c>
      <c r="AL58" s="36">
        <v>1</v>
      </c>
      <c r="AM58" s="36">
        <v>3</v>
      </c>
      <c r="AN58" s="36">
        <v>1</v>
      </c>
      <c r="AO58" s="36">
        <v>1</v>
      </c>
      <c r="AP58" s="36">
        <v>2</v>
      </c>
      <c r="AQ58" s="37">
        <v>1.6</v>
      </c>
      <c r="AR58" s="32">
        <v>79</v>
      </c>
    </row>
    <row r="59" spans="1:44" x14ac:dyDescent="0.25">
      <c r="A59" s="30" t="s">
        <v>62</v>
      </c>
      <c r="B59" s="36">
        <v>28</v>
      </c>
      <c r="C59" s="36">
        <v>43</v>
      </c>
      <c r="D59" s="36">
        <v>44</v>
      </c>
      <c r="E59" s="36">
        <v>40</v>
      </c>
      <c r="F59" s="36">
        <v>30</v>
      </c>
      <c r="G59" s="37">
        <v>37</v>
      </c>
      <c r="H59" s="32">
        <v>31</v>
      </c>
      <c r="J59" s="30" t="s">
        <v>62</v>
      </c>
      <c r="K59" s="36">
        <v>3</v>
      </c>
      <c r="L59" s="36">
        <v>1</v>
      </c>
      <c r="M59" s="36">
        <v>2</v>
      </c>
      <c r="N59" s="36">
        <v>1</v>
      </c>
      <c r="O59" s="36">
        <v>0</v>
      </c>
      <c r="P59" s="37">
        <v>1.4</v>
      </c>
      <c r="Q59" s="32">
        <v>37</v>
      </c>
      <c r="S59" s="30" t="s">
        <v>62</v>
      </c>
      <c r="T59" s="36">
        <v>3</v>
      </c>
      <c r="U59" s="36">
        <v>1</v>
      </c>
      <c r="V59" s="36">
        <v>2</v>
      </c>
      <c r="W59" s="36">
        <v>1</v>
      </c>
      <c r="X59" s="36">
        <v>0</v>
      </c>
      <c r="Y59" s="37">
        <v>1.4</v>
      </c>
      <c r="Z59" s="32">
        <v>37</v>
      </c>
      <c r="AB59" s="30" t="s">
        <v>62</v>
      </c>
      <c r="AC59" s="36">
        <v>3</v>
      </c>
      <c r="AD59" s="36">
        <v>10</v>
      </c>
      <c r="AE59" s="36">
        <v>8</v>
      </c>
      <c r="AF59" s="36">
        <v>14</v>
      </c>
      <c r="AG59" s="36">
        <v>5</v>
      </c>
      <c r="AH59" s="37">
        <v>8</v>
      </c>
      <c r="AI59" s="32">
        <v>26</v>
      </c>
      <c r="AK59" s="30" t="s">
        <v>62</v>
      </c>
      <c r="AL59" s="36">
        <v>5</v>
      </c>
      <c r="AM59" s="36">
        <v>10</v>
      </c>
      <c r="AN59" s="36">
        <v>10</v>
      </c>
      <c r="AO59" s="36">
        <v>15</v>
      </c>
      <c r="AP59" s="36">
        <v>5</v>
      </c>
      <c r="AQ59" s="37">
        <v>9</v>
      </c>
      <c r="AR59" s="32">
        <v>25</v>
      </c>
    </row>
    <row r="60" spans="1:44" x14ac:dyDescent="0.25">
      <c r="A60" s="30" t="s">
        <v>63</v>
      </c>
      <c r="B60" s="36">
        <v>18</v>
      </c>
      <c r="C60" s="36">
        <v>26</v>
      </c>
      <c r="D60" s="36">
        <v>19</v>
      </c>
      <c r="E60" s="36">
        <v>23</v>
      </c>
      <c r="F60" s="36">
        <v>20</v>
      </c>
      <c r="G60" s="37">
        <v>21.2</v>
      </c>
      <c r="H60" s="32">
        <v>47</v>
      </c>
      <c r="J60" s="30" t="s">
        <v>63</v>
      </c>
      <c r="K60" s="36">
        <v>0</v>
      </c>
      <c r="L60" s="36">
        <v>1</v>
      </c>
      <c r="M60" s="36">
        <v>0</v>
      </c>
      <c r="N60" s="36">
        <v>0</v>
      </c>
      <c r="O60" s="36">
        <v>1</v>
      </c>
      <c r="P60" s="37">
        <v>0.4</v>
      </c>
      <c r="Q60" s="32">
        <v>74</v>
      </c>
      <c r="S60" s="30" t="s">
        <v>63</v>
      </c>
      <c r="T60" s="36">
        <v>0</v>
      </c>
      <c r="U60" s="36">
        <v>2</v>
      </c>
      <c r="V60" s="36">
        <v>0</v>
      </c>
      <c r="W60" s="36">
        <v>0</v>
      </c>
      <c r="X60" s="36">
        <v>1</v>
      </c>
      <c r="Y60" s="37">
        <v>0.6</v>
      </c>
      <c r="Z60" s="32">
        <v>69</v>
      </c>
      <c r="AB60" s="30" t="s">
        <v>63</v>
      </c>
      <c r="AC60" s="36">
        <v>5</v>
      </c>
      <c r="AD60" s="36">
        <v>7</v>
      </c>
      <c r="AE60" s="36">
        <v>3</v>
      </c>
      <c r="AF60" s="36">
        <v>3</v>
      </c>
      <c r="AG60" s="36">
        <v>7</v>
      </c>
      <c r="AH60" s="37">
        <v>5</v>
      </c>
      <c r="AI60" s="32">
        <v>43</v>
      </c>
      <c r="AK60" s="30" t="s">
        <v>63</v>
      </c>
      <c r="AL60" s="36">
        <v>5</v>
      </c>
      <c r="AM60" s="36">
        <v>7</v>
      </c>
      <c r="AN60" s="36">
        <v>3</v>
      </c>
      <c r="AO60" s="36">
        <v>3</v>
      </c>
      <c r="AP60" s="36">
        <v>7</v>
      </c>
      <c r="AQ60" s="37">
        <v>5</v>
      </c>
      <c r="AR60" s="32">
        <v>46</v>
      </c>
    </row>
    <row r="61" spans="1:44" x14ac:dyDescent="0.25">
      <c r="A61" s="30" t="s">
        <v>64</v>
      </c>
      <c r="B61" s="36">
        <v>14</v>
      </c>
      <c r="C61" s="36">
        <v>20</v>
      </c>
      <c r="D61" s="36">
        <v>16</v>
      </c>
      <c r="E61" s="36">
        <v>16</v>
      </c>
      <c r="F61" s="36">
        <v>13</v>
      </c>
      <c r="G61" s="37">
        <v>15.8</v>
      </c>
      <c r="H61" s="32">
        <v>58</v>
      </c>
      <c r="J61" s="30" t="s">
        <v>64</v>
      </c>
      <c r="K61" s="36">
        <v>1</v>
      </c>
      <c r="L61" s="36">
        <v>1</v>
      </c>
      <c r="M61" s="36">
        <v>0</v>
      </c>
      <c r="N61" s="36">
        <v>0</v>
      </c>
      <c r="O61" s="36">
        <v>2</v>
      </c>
      <c r="P61" s="37">
        <v>0.8</v>
      </c>
      <c r="Q61" s="32">
        <v>59</v>
      </c>
      <c r="S61" s="30" t="s">
        <v>64</v>
      </c>
      <c r="T61" s="36">
        <v>1</v>
      </c>
      <c r="U61" s="36">
        <v>1</v>
      </c>
      <c r="V61" s="36">
        <v>0</v>
      </c>
      <c r="W61" s="36">
        <v>0</v>
      </c>
      <c r="X61" s="36">
        <v>2</v>
      </c>
      <c r="Y61" s="37">
        <v>0.8</v>
      </c>
      <c r="Z61" s="32">
        <v>60</v>
      </c>
      <c r="AB61" s="30" t="s">
        <v>64</v>
      </c>
      <c r="AC61" s="36">
        <v>2</v>
      </c>
      <c r="AD61" s="36">
        <v>0</v>
      </c>
      <c r="AE61" s="36">
        <v>4</v>
      </c>
      <c r="AF61" s="36">
        <v>4</v>
      </c>
      <c r="AG61" s="36">
        <v>2</v>
      </c>
      <c r="AH61" s="37">
        <v>2.4</v>
      </c>
      <c r="AI61" s="32">
        <v>66</v>
      </c>
      <c r="AK61" s="30" t="s">
        <v>64</v>
      </c>
      <c r="AL61" s="36">
        <v>2</v>
      </c>
      <c r="AM61" s="36">
        <v>0</v>
      </c>
      <c r="AN61" s="36">
        <v>4</v>
      </c>
      <c r="AO61" s="36">
        <v>4</v>
      </c>
      <c r="AP61" s="36">
        <v>2</v>
      </c>
      <c r="AQ61" s="37">
        <v>2.4</v>
      </c>
      <c r="AR61" s="32">
        <v>69</v>
      </c>
    </row>
    <row r="62" spans="1:44" x14ac:dyDescent="0.25">
      <c r="A62" s="30" t="s">
        <v>65</v>
      </c>
      <c r="B62" s="36">
        <v>3</v>
      </c>
      <c r="C62" s="36">
        <v>6</v>
      </c>
      <c r="D62" s="36">
        <v>1</v>
      </c>
      <c r="E62" s="36">
        <v>5</v>
      </c>
      <c r="F62" s="36">
        <v>4</v>
      </c>
      <c r="G62" s="37">
        <v>3.8</v>
      </c>
      <c r="H62" s="32">
        <v>90</v>
      </c>
      <c r="J62" s="30" t="s">
        <v>65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7">
        <v>0</v>
      </c>
      <c r="Q62" s="32">
        <v>92</v>
      </c>
      <c r="S62" s="30" t="s">
        <v>65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7">
        <v>0</v>
      </c>
      <c r="Z62" s="32">
        <v>92</v>
      </c>
      <c r="AB62" s="30" t="s">
        <v>65</v>
      </c>
      <c r="AC62" s="36">
        <v>0</v>
      </c>
      <c r="AD62" s="36">
        <v>1</v>
      </c>
      <c r="AE62" s="36">
        <v>0</v>
      </c>
      <c r="AF62" s="36">
        <v>2</v>
      </c>
      <c r="AG62" s="36">
        <v>2</v>
      </c>
      <c r="AH62" s="37">
        <v>1</v>
      </c>
      <c r="AI62" s="32">
        <v>89</v>
      </c>
      <c r="AK62" s="30" t="s">
        <v>65</v>
      </c>
      <c r="AL62" s="36">
        <v>0</v>
      </c>
      <c r="AM62" s="36">
        <v>1</v>
      </c>
      <c r="AN62" s="36">
        <v>0</v>
      </c>
      <c r="AO62" s="36">
        <v>2</v>
      </c>
      <c r="AP62" s="36">
        <v>2</v>
      </c>
      <c r="AQ62" s="37">
        <v>1</v>
      </c>
      <c r="AR62" s="32">
        <v>89</v>
      </c>
    </row>
    <row r="63" spans="1:44" x14ac:dyDescent="0.25">
      <c r="A63" s="30" t="s">
        <v>66</v>
      </c>
      <c r="B63" s="36">
        <v>35</v>
      </c>
      <c r="C63" s="36">
        <v>30</v>
      </c>
      <c r="D63" s="36">
        <v>23</v>
      </c>
      <c r="E63" s="36">
        <v>31</v>
      </c>
      <c r="F63" s="36">
        <v>27</v>
      </c>
      <c r="G63" s="37">
        <v>29.2</v>
      </c>
      <c r="H63" s="32">
        <v>37</v>
      </c>
      <c r="J63" s="30" t="s">
        <v>66</v>
      </c>
      <c r="K63" s="36">
        <v>0</v>
      </c>
      <c r="L63" s="36">
        <v>3</v>
      </c>
      <c r="M63" s="36">
        <v>0</v>
      </c>
      <c r="N63" s="36">
        <v>2</v>
      </c>
      <c r="O63" s="36">
        <v>0</v>
      </c>
      <c r="P63" s="37">
        <v>1</v>
      </c>
      <c r="Q63" s="32">
        <v>51</v>
      </c>
      <c r="S63" s="30" t="s">
        <v>66</v>
      </c>
      <c r="T63" s="36">
        <v>0</v>
      </c>
      <c r="U63" s="36">
        <v>3</v>
      </c>
      <c r="V63" s="36">
        <v>0</v>
      </c>
      <c r="W63" s="36">
        <v>2</v>
      </c>
      <c r="X63" s="36">
        <v>0</v>
      </c>
      <c r="Y63" s="37">
        <v>1</v>
      </c>
      <c r="Z63" s="32">
        <v>51</v>
      </c>
      <c r="AB63" s="30" t="s">
        <v>66</v>
      </c>
      <c r="AC63" s="36">
        <v>8</v>
      </c>
      <c r="AD63" s="36">
        <v>6</v>
      </c>
      <c r="AE63" s="36">
        <v>5</v>
      </c>
      <c r="AF63" s="36">
        <v>7</v>
      </c>
      <c r="AG63" s="36">
        <v>4</v>
      </c>
      <c r="AH63" s="37">
        <v>6</v>
      </c>
      <c r="AI63" s="32">
        <v>35</v>
      </c>
      <c r="AK63" s="30" t="s">
        <v>66</v>
      </c>
      <c r="AL63" s="36">
        <v>8</v>
      </c>
      <c r="AM63" s="36">
        <v>6</v>
      </c>
      <c r="AN63" s="36">
        <v>7</v>
      </c>
      <c r="AO63" s="36">
        <v>9</v>
      </c>
      <c r="AP63" s="36">
        <v>4</v>
      </c>
      <c r="AQ63" s="37">
        <v>6.8</v>
      </c>
      <c r="AR63" s="32">
        <v>33</v>
      </c>
    </row>
    <row r="64" spans="1:44" x14ac:dyDescent="0.25">
      <c r="A64" s="30" t="s">
        <v>67</v>
      </c>
      <c r="B64" s="36">
        <v>231</v>
      </c>
      <c r="C64" s="36">
        <v>267</v>
      </c>
      <c r="D64" s="36">
        <v>260</v>
      </c>
      <c r="E64" s="36">
        <v>282</v>
      </c>
      <c r="F64" s="36">
        <v>316</v>
      </c>
      <c r="G64" s="37">
        <v>271.2</v>
      </c>
      <c r="H64" s="32">
        <v>2</v>
      </c>
      <c r="J64" s="30" t="s">
        <v>67</v>
      </c>
      <c r="K64" s="36">
        <v>13</v>
      </c>
      <c r="L64" s="36">
        <v>17</v>
      </c>
      <c r="M64" s="36">
        <v>17</v>
      </c>
      <c r="N64" s="36">
        <v>10</v>
      </c>
      <c r="O64" s="36">
        <v>17</v>
      </c>
      <c r="P64" s="37">
        <v>14.8</v>
      </c>
      <c r="Q64" s="32">
        <v>1</v>
      </c>
      <c r="S64" s="30" t="s">
        <v>67</v>
      </c>
      <c r="T64" s="36">
        <v>13</v>
      </c>
      <c r="U64" s="36">
        <v>17</v>
      </c>
      <c r="V64" s="36">
        <v>17</v>
      </c>
      <c r="W64" s="36">
        <v>10</v>
      </c>
      <c r="X64" s="36">
        <v>18</v>
      </c>
      <c r="Y64" s="37">
        <v>15</v>
      </c>
      <c r="Z64" s="32">
        <v>1</v>
      </c>
      <c r="AB64" s="30" t="s">
        <v>67</v>
      </c>
      <c r="AC64" s="36">
        <v>19</v>
      </c>
      <c r="AD64" s="36">
        <v>20</v>
      </c>
      <c r="AE64" s="36">
        <v>15</v>
      </c>
      <c r="AF64" s="36">
        <v>22</v>
      </c>
      <c r="AG64" s="36">
        <v>21</v>
      </c>
      <c r="AH64" s="37">
        <v>19.399999999999999</v>
      </c>
      <c r="AI64" s="32">
        <v>4</v>
      </c>
      <c r="AK64" s="30" t="s">
        <v>67</v>
      </c>
      <c r="AL64" s="36">
        <v>19</v>
      </c>
      <c r="AM64" s="36">
        <v>23</v>
      </c>
      <c r="AN64" s="36">
        <v>18</v>
      </c>
      <c r="AO64" s="36">
        <v>22</v>
      </c>
      <c r="AP64" s="36">
        <v>23</v>
      </c>
      <c r="AQ64" s="37">
        <v>21</v>
      </c>
      <c r="AR64" s="32">
        <v>4</v>
      </c>
    </row>
    <row r="65" spans="1:44" x14ac:dyDescent="0.25">
      <c r="A65" s="30" t="s">
        <v>68</v>
      </c>
      <c r="B65" s="36">
        <v>6</v>
      </c>
      <c r="C65" s="36">
        <v>8</v>
      </c>
      <c r="D65" s="36">
        <v>1</v>
      </c>
      <c r="E65" s="36">
        <v>12</v>
      </c>
      <c r="F65" s="36">
        <v>4</v>
      </c>
      <c r="G65" s="37">
        <v>6.2</v>
      </c>
      <c r="H65" s="32">
        <v>85</v>
      </c>
      <c r="J65" s="30" t="s">
        <v>68</v>
      </c>
      <c r="K65" s="36">
        <v>0</v>
      </c>
      <c r="L65" s="36">
        <v>1</v>
      </c>
      <c r="M65" s="36">
        <v>0</v>
      </c>
      <c r="N65" s="36">
        <v>0</v>
      </c>
      <c r="O65" s="36">
        <v>1</v>
      </c>
      <c r="P65" s="37">
        <v>0.4</v>
      </c>
      <c r="Q65" s="32">
        <v>74</v>
      </c>
      <c r="S65" s="30" t="s">
        <v>68</v>
      </c>
      <c r="T65" s="36">
        <v>0</v>
      </c>
      <c r="U65" s="36">
        <v>1</v>
      </c>
      <c r="V65" s="36">
        <v>0</v>
      </c>
      <c r="W65" s="36">
        <v>0</v>
      </c>
      <c r="X65" s="36">
        <v>1</v>
      </c>
      <c r="Y65" s="37">
        <v>0.4</v>
      </c>
      <c r="Z65" s="32">
        <v>76</v>
      </c>
      <c r="AB65" s="30" t="s">
        <v>68</v>
      </c>
      <c r="AC65" s="36">
        <v>2</v>
      </c>
      <c r="AD65" s="36">
        <v>1</v>
      </c>
      <c r="AE65" s="36">
        <v>0</v>
      </c>
      <c r="AF65" s="36">
        <v>5</v>
      </c>
      <c r="AG65" s="36">
        <v>1</v>
      </c>
      <c r="AH65" s="37">
        <v>1.8</v>
      </c>
      <c r="AI65" s="32">
        <v>76</v>
      </c>
      <c r="AK65" s="30" t="s">
        <v>68</v>
      </c>
      <c r="AL65" s="36">
        <v>2</v>
      </c>
      <c r="AM65" s="36">
        <v>1</v>
      </c>
      <c r="AN65" s="36">
        <v>0</v>
      </c>
      <c r="AO65" s="36">
        <v>5</v>
      </c>
      <c r="AP65" s="36">
        <v>1</v>
      </c>
      <c r="AQ65" s="37">
        <v>1.8</v>
      </c>
      <c r="AR65" s="32">
        <v>76</v>
      </c>
    </row>
    <row r="66" spans="1:44" x14ac:dyDescent="0.25">
      <c r="A66" s="30" t="s">
        <v>69</v>
      </c>
      <c r="B66" s="36">
        <v>7</v>
      </c>
      <c r="C66" s="36">
        <v>15</v>
      </c>
      <c r="D66" s="36">
        <v>13</v>
      </c>
      <c r="E66" s="36">
        <v>10</v>
      </c>
      <c r="F66" s="36">
        <v>11</v>
      </c>
      <c r="G66" s="37">
        <v>11.2</v>
      </c>
      <c r="H66" s="32">
        <v>70</v>
      </c>
      <c r="J66" s="30" t="s">
        <v>69</v>
      </c>
      <c r="K66" s="36">
        <v>1</v>
      </c>
      <c r="L66" s="36">
        <v>1</v>
      </c>
      <c r="M66" s="36">
        <v>1</v>
      </c>
      <c r="N66" s="36">
        <v>1</v>
      </c>
      <c r="O66" s="36">
        <v>1</v>
      </c>
      <c r="P66" s="37">
        <v>1</v>
      </c>
      <c r="Q66" s="32">
        <v>51</v>
      </c>
      <c r="S66" s="30" t="s">
        <v>69</v>
      </c>
      <c r="T66" s="36">
        <v>1</v>
      </c>
      <c r="U66" s="36">
        <v>1</v>
      </c>
      <c r="V66" s="36">
        <v>1</v>
      </c>
      <c r="W66" s="36">
        <v>1</v>
      </c>
      <c r="X66" s="36">
        <v>1</v>
      </c>
      <c r="Y66" s="37">
        <v>1</v>
      </c>
      <c r="Z66" s="32">
        <v>51</v>
      </c>
      <c r="AB66" s="30" t="s">
        <v>69</v>
      </c>
      <c r="AC66" s="36">
        <v>0</v>
      </c>
      <c r="AD66" s="36">
        <v>1</v>
      </c>
      <c r="AE66" s="36">
        <v>2</v>
      </c>
      <c r="AF66" s="36">
        <v>2</v>
      </c>
      <c r="AG66" s="36">
        <v>2</v>
      </c>
      <c r="AH66" s="37">
        <v>1.4</v>
      </c>
      <c r="AI66" s="32">
        <v>82</v>
      </c>
      <c r="AK66" s="30" t="s">
        <v>69</v>
      </c>
      <c r="AL66" s="36">
        <v>0</v>
      </c>
      <c r="AM66" s="36">
        <v>1</v>
      </c>
      <c r="AN66" s="36">
        <v>2</v>
      </c>
      <c r="AO66" s="36">
        <v>3</v>
      </c>
      <c r="AP66" s="36">
        <v>2</v>
      </c>
      <c r="AQ66" s="37">
        <v>1.6</v>
      </c>
      <c r="AR66" s="32">
        <v>79</v>
      </c>
    </row>
    <row r="67" spans="1:44" x14ac:dyDescent="0.25">
      <c r="A67" s="30" t="s">
        <v>70</v>
      </c>
      <c r="B67" s="36">
        <v>36</v>
      </c>
      <c r="C67" s="36">
        <v>29</v>
      </c>
      <c r="D67" s="36">
        <v>35</v>
      </c>
      <c r="E67" s="36">
        <v>34</v>
      </c>
      <c r="F67" s="36">
        <v>35</v>
      </c>
      <c r="G67" s="37">
        <v>33.799999999999997</v>
      </c>
      <c r="H67" s="32">
        <v>35</v>
      </c>
      <c r="J67" s="30" t="s">
        <v>70</v>
      </c>
      <c r="K67" s="36">
        <v>1</v>
      </c>
      <c r="L67" s="36">
        <v>1</v>
      </c>
      <c r="M67" s="36">
        <v>1</v>
      </c>
      <c r="N67" s="36">
        <v>1</v>
      </c>
      <c r="O67" s="36">
        <v>1</v>
      </c>
      <c r="P67" s="37">
        <v>1</v>
      </c>
      <c r="Q67" s="32">
        <v>51</v>
      </c>
      <c r="S67" s="30" t="s">
        <v>70</v>
      </c>
      <c r="T67" s="36">
        <v>1</v>
      </c>
      <c r="U67" s="36">
        <v>1</v>
      </c>
      <c r="V67" s="36">
        <v>1</v>
      </c>
      <c r="W67" s="36">
        <v>1</v>
      </c>
      <c r="X67" s="36">
        <v>1</v>
      </c>
      <c r="Y67" s="37">
        <v>1</v>
      </c>
      <c r="Z67" s="32">
        <v>51</v>
      </c>
      <c r="AB67" s="30" t="s">
        <v>70</v>
      </c>
      <c r="AC67" s="36">
        <v>7</v>
      </c>
      <c r="AD67" s="36">
        <v>3</v>
      </c>
      <c r="AE67" s="36">
        <v>4</v>
      </c>
      <c r="AF67" s="36">
        <v>8</v>
      </c>
      <c r="AG67" s="36">
        <v>7</v>
      </c>
      <c r="AH67" s="37">
        <v>5.8</v>
      </c>
      <c r="AI67" s="32">
        <v>36</v>
      </c>
      <c r="AK67" s="30" t="s">
        <v>70</v>
      </c>
      <c r="AL67" s="36">
        <v>7</v>
      </c>
      <c r="AM67" s="36">
        <v>3</v>
      </c>
      <c r="AN67" s="36">
        <v>4</v>
      </c>
      <c r="AO67" s="36">
        <v>8</v>
      </c>
      <c r="AP67" s="36">
        <v>8</v>
      </c>
      <c r="AQ67" s="37">
        <v>6</v>
      </c>
      <c r="AR67" s="32">
        <v>39</v>
      </c>
    </row>
    <row r="68" spans="1:44" x14ac:dyDescent="0.25">
      <c r="A68" s="30" t="s">
        <v>71</v>
      </c>
      <c r="B68" s="36">
        <v>24</v>
      </c>
      <c r="C68" s="36">
        <v>21</v>
      </c>
      <c r="D68" s="36">
        <v>25</v>
      </c>
      <c r="E68" s="36">
        <v>21</v>
      </c>
      <c r="F68" s="36">
        <v>17</v>
      </c>
      <c r="G68" s="37">
        <v>21.6</v>
      </c>
      <c r="H68" s="32">
        <v>46</v>
      </c>
      <c r="J68" s="30" t="s">
        <v>71</v>
      </c>
      <c r="K68" s="36">
        <v>3</v>
      </c>
      <c r="L68" s="36">
        <v>4</v>
      </c>
      <c r="M68" s="36">
        <v>0</v>
      </c>
      <c r="N68" s="36">
        <v>1</v>
      </c>
      <c r="O68" s="36">
        <v>1</v>
      </c>
      <c r="P68" s="37">
        <v>1.8</v>
      </c>
      <c r="Q68" s="32">
        <v>31</v>
      </c>
      <c r="S68" s="30" t="s">
        <v>71</v>
      </c>
      <c r="T68" s="36">
        <v>3</v>
      </c>
      <c r="U68" s="36">
        <v>4</v>
      </c>
      <c r="V68" s="36">
        <v>0</v>
      </c>
      <c r="W68" s="36">
        <v>1</v>
      </c>
      <c r="X68" s="36">
        <v>1</v>
      </c>
      <c r="Y68" s="37">
        <v>1.8</v>
      </c>
      <c r="Z68" s="32">
        <v>31</v>
      </c>
      <c r="AB68" s="30" t="s">
        <v>71</v>
      </c>
      <c r="AC68" s="36">
        <v>7</v>
      </c>
      <c r="AD68" s="36">
        <v>5</v>
      </c>
      <c r="AE68" s="36">
        <v>5</v>
      </c>
      <c r="AF68" s="36">
        <v>5</v>
      </c>
      <c r="AG68" s="36">
        <v>5</v>
      </c>
      <c r="AH68" s="37">
        <v>5.4</v>
      </c>
      <c r="AI68" s="32">
        <v>41</v>
      </c>
      <c r="AK68" s="30" t="s">
        <v>71</v>
      </c>
      <c r="AL68" s="36">
        <v>8</v>
      </c>
      <c r="AM68" s="36">
        <v>6</v>
      </c>
      <c r="AN68" s="36">
        <v>6</v>
      </c>
      <c r="AO68" s="36">
        <v>5</v>
      </c>
      <c r="AP68" s="36">
        <v>6</v>
      </c>
      <c r="AQ68" s="37">
        <v>6.2</v>
      </c>
      <c r="AR68" s="32">
        <v>38</v>
      </c>
    </row>
    <row r="69" spans="1:44" x14ac:dyDescent="0.25">
      <c r="A69" s="30" t="s">
        <v>72</v>
      </c>
      <c r="B69" s="36">
        <v>58</v>
      </c>
      <c r="C69" s="36">
        <v>59</v>
      </c>
      <c r="D69" s="36">
        <v>82</v>
      </c>
      <c r="E69" s="36">
        <v>84</v>
      </c>
      <c r="F69" s="36">
        <v>104</v>
      </c>
      <c r="G69" s="37">
        <v>77.400000000000006</v>
      </c>
      <c r="H69" s="32">
        <v>12</v>
      </c>
      <c r="J69" s="30" t="s">
        <v>72</v>
      </c>
      <c r="K69" s="36">
        <v>3</v>
      </c>
      <c r="L69" s="36">
        <v>5</v>
      </c>
      <c r="M69" s="36">
        <v>3</v>
      </c>
      <c r="N69" s="36">
        <v>4</v>
      </c>
      <c r="O69" s="36">
        <v>4</v>
      </c>
      <c r="P69" s="37">
        <v>3.8</v>
      </c>
      <c r="Q69" s="32">
        <v>16</v>
      </c>
      <c r="S69" s="30" t="s">
        <v>72</v>
      </c>
      <c r="T69" s="36">
        <v>3</v>
      </c>
      <c r="U69" s="36">
        <v>7</v>
      </c>
      <c r="V69" s="36">
        <v>3</v>
      </c>
      <c r="W69" s="36">
        <v>4</v>
      </c>
      <c r="X69" s="36">
        <v>4</v>
      </c>
      <c r="Y69" s="37">
        <v>4.2</v>
      </c>
      <c r="Z69" s="32">
        <v>15</v>
      </c>
      <c r="AB69" s="30" t="s">
        <v>72</v>
      </c>
      <c r="AC69" s="36">
        <v>4</v>
      </c>
      <c r="AD69" s="36">
        <v>10</v>
      </c>
      <c r="AE69" s="36">
        <v>10</v>
      </c>
      <c r="AF69" s="36">
        <v>10</v>
      </c>
      <c r="AG69" s="36">
        <v>8</v>
      </c>
      <c r="AH69" s="37">
        <v>8.4</v>
      </c>
      <c r="AI69" s="32">
        <v>24</v>
      </c>
      <c r="AK69" s="30" t="s">
        <v>72</v>
      </c>
      <c r="AL69" s="36">
        <v>4</v>
      </c>
      <c r="AM69" s="36">
        <v>10</v>
      </c>
      <c r="AN69" s="36">
        <v>10</v>
      </c>
      <c r="AO69" s="36">
        <v>10</v>
      </c>
      <c r="AP69" s="36">
        <v>8</v>
      </c>
      <c r="AQ69" s="37">
        <v>8.4</v>
      </c>
      <c r="AR69" s="32">
        <v>28</v>
      </c>
    </row>
    <row r="70" spans="1:44" x14ac:dyDescent="0.25">
      <c r="A70" s="30" t="s">
        <v>73</v>
      </c>
      <c r="B70" s="36">
        <v>3</v>
      </c>
      <c r="C70" s="36">
        <v>4</v>
      </c>
      <c r="D70" s="36">
        <v>4</v>
      </c>
      <c r="E70" s="36">
        <v>6</v>
      </c>
      <c r="F70" s="36">
        <v>3</v>
      </c>
      <c r="G70" s="37">
        <v>4</v>
      </c>
      <c r="H70" s="32">
        <v>89</v>
      </c>
      <c r="J70" s="30" t="s">
        <v>73</v>
      </c>
      <c r="K70" s="36">
        <v>0</v>
      </c>
      <c r="L70" s="36">
        <v>2</v>
      </c>
      <c r="M70" s="36">
        <v>0</v>
      </c>
      <c r="N70" s="36">
        <v>0</v>
      </c>
      <c r="O70" s="36">
        <v>0</v>
      </c>
      <c r="P70" s="37">
        <v>0.4</v>
      </c>
      <c r="Q70" s="32">
        <v>74</v>
      </c>
      <c r="S70" s="30" t="s">
        <v>73</v>
      </c>
      <c r="T70" s="36">
        <v>0</v>
      </c>
      <c r="U70" s="36">
        <v>2</v>
      </c>
      <c r="V70" s="36">
        <v>0</v>
      </c>
      <c r="W70" s="36">
        <v>0</v>
      </c>
      <c r="X70" s="36">
        <v>0</v>
      </c>
      <c r="Y70" s="37">
        <v>0.4</v>
      </c>
      <c r="Z70" s="32">
        <v>76</v>
      </c>
      <c r="AB70" s="30" t="s">
        <v>73</v>
      </c>
      <c r="AC70" s="36">
        <v>0</v>
      </c>
      <c r="AD70" s="36">
        <v>2</v>
      </c>
      <c r="AE70" s="36">
        <v>1</v>
      </c>
      <c r="AF70" s="36">
        <v>0</v>
      </c>
      <c r="AG70" s="36">
        <v>0</v>
      </c>
      <c r="AH70" s="37">
        <v>0.6</v>
      </c>
      <c r="AI70" s="32">
        <v>92</v>
      </c>
      <c r="AK70" s="30" t="s">
        <v>73</v>
      </c>
      <c r="AL70" s="36">
        <v>0</v>
      </c>
      <c r="AM70" s="36">
        <v>3</v>
      </c>
      <c r="AN70" s="36">
        <v>1</v>
      </c>
      <c r="AO70" s="36">
        <v>0</v>
      </c>
      <c r="AP70" s="36">
        <v>0</v>
      </c>
      <c r="AQ70" s="37">
        <v>0.8</v>
      </c>
      <c r="AR70" s="32">
        <v>91</v>
      </c>
    </row>
    <row r="71" spans="1:44" x14ac:dyDescent="0.25">
      <c r="A71" s="30" t="s">
        <v>74</v>
      </c>
      <c r="B71" s="36">
        <v>81</v>
      </c>
      <c r="C71" s="36">
        <v>102</v>
      </c>
      <c r="D71" s="36">
        <v>114</v>
      </c>
      <c r="E71" s="36">
        <v>128</v>
      </c>
      <c r="F71" s="36">
        <v>123</v>
      </c>
      <c r="G71" s="37">
        <v>109.6</v>
      </c>
      <c r="H71" s="32">
        <v>7</v>
      </c>
      <c r="J71" s="30" t="s">
        <v>74</v>
      </c>
      <c r="K71" s="36">
        <v>1</v>
      </c>
      <c r="L71" s="36">
        <v>4</v>
      </c>
      <c r="M71" s="36">
        <v>13</v>
      </c>
      <c r="N71" s="36">
        <v>6</v>
      </c>
      <c r="O71" s="36">
        <v>4</v>
      </c>
      <c r="P71" s="37">
        <v>5.6</v>
      </c>
      <c r="Q71" s="32">
        <v>6</v>
      </c>
      <c r="S71" s="30" t="s">
        <v>74</v>
      </c>
      <c r="T71" s="36">
        <v>1</v>
      </c>
      <c r="U71" s="36">
        <v>4</v>
      </c>
      <c r="V71" s="36">
        <v>16</v>
      </c>
      <c r="W71" s="36">
        <v>6</v>
      </c>
      <c r="X71" s="36">
        <v>4</v>
      </c>
      <c r="Y71" s="37">
        <v>6.2</v>
      </c>
      <c r="Z71" s="32">
        <v>5</v>
      </c>
      <c r="AB71" s="30" t="s">
        <v>74</v>
      </c>
      <c r="AC71" s="36">
        <v>14</v>
      </c>
      <c r="AD71" s="36">
        <v>11</v>
      </c>
      <c r="AE71" s="36">
        <v>13</v>
      </c>
      <c r="AF71" s="36">
        <v>17</v>
      </c>
      <c r="AG71" s="36">
        <v>20</v>
      </c>
      <c r="AH71" s="37">
        <v>15</v>
      </c>
      <c r="AI71" s="32">
        <v>8</v>
      </c>
      <c r="AK71" s="30" t="s">
        <v>74</v>
      </c>
      <c r="AL71" s="36">
        <v>14</v>
      </c>
      <c r="AM71" s="36">
        <v>11</v>
      </c>
      <c r="AN71" s="36">
        <v>15</v>
      </c>
      <c r="AO71" s="36">
        <v>19</v>
      </c>
      <c r="AP71" s="36">
        <v>21</v>
      </c>
      <c r="AQ71" s="37">
        <v>16</v>
      </c>
      <c r="AR71" s="32">
        <v>8</v>
      </c>
    </row>
    <row r="72" spans="1:44" x14ac:dyDescent="0.25">
      <c r="A72" s="30" t="s">
        <v>75</v>
      </c>
      <c r="B72" s="36">
        <v>28</v>
      </c>
      <c r="C72" s="36">
        <v>32</v>
      </c>
      <c r="D72" s="36">
        <v>35</v>
      </c>
      <c r="E72" s="36">
        <v>45</v>
      </c>
      <c r="F72" s="36">
        <v>34</v>
      </c>
      <c r="G72" s="37">
        <v>34.799999999999997</v>
      </c>
      <c r="H72" s="32">
        <v>34</v>
      </c>
      <c r="J72" s="30" t="s">
        <v>75</v>
      </c>
      <c r="K72" s="36">
        <v>1</v>
      </c>
      <c r="L72" s="36">
        <v>1</v>
      </c>
      <c r="M72" s="36">
        <v>1</v>
      </c>
      <c r="N72" s="36">
        <v>2</v>
      </c>
      <c r="O72" s="36">
        <v>2</v>
      </c>
      <c r="P72" s="37">
        <v>1.4</v>
      </c>
      <c r="Q72" s="32">
        <v>37</v>
      </c>
      <c r="S72" s="30" t="s">
        <v>75</v>
      </c>
      <c r="T72" s="36">
        <v>1</v>
      </c>
      <c r="U72" s="36">
        <v>1</v>
      </c>
      <c r="V72" s="36">
        <v>1</v>
      </c>
      <c r="W72" s="36">
        <v>2</v>
      </c>
      <c r="X72" s="36">
        <v>2</v>
      </c>
      <c r="Y72" s="37">
        <v>1.4</v>
      </c>
      <c r="Z72" s="32">
        <v>37</v>
      </c>
      <c r="AB72" s="30" t="s">
        <v>75</v>
      </c>
      <c r="AC72" s="36">
        <v>4</v>
      </c>
      <c r="AD72" s="36">
        <v>6</v>
      </c>
      <c r="AE72" s="36">
        <v>3</v>
      </c>
      <c r="AF72" s="36">
        <v>3</v>
      </c>
      <c r="AG72" s="36">
        <v>8</v>
      </c>
      <c r="AH72" s="37">
        <v>4.8</v>
      </c>
      <c r="AI72" s="32">
        <v>45</v>
      </c>
      <c r="AK72" s="30" t="s">
        <v>75</v>
      </c>
      <c r="AL72" s="36">
        <v>4</v>
      </c>
      <c r="AM72" s="36">
        <v>6</v>
      </c>
      <c r="AN72" s="36">
        <v>3</v>
      </c>
      <c r="AO72" s="36">
        <v>3</v>
      </c>
      <c r="AP72" s="36">
        <v>8</v>
      </c>
      <c r="AQ72" s="37">
        <v>4.8</v>
      </c>
      <c r="AR72" s="32">
        <v>48</v>
      </c>
    </row>
    <row r="73" spans="1:44" x14ac:dyDescent="0.25">
      <c r="A73" s="30" t="s">
        <v>76</v>
      </c>
      <c r="B73" s="36">
        <v>6</v>
      </c>
      <c r="C73" s="36">
        <v>4</v>
      </c>
      <c r="D73" s="36">
        <v>9</v>
      </c>
      <c r="E73" s="36">
        <v>3</v>
      </c>
      <c r="F73" s="36">
        <v>7</v>
      </c>
      <c r="G73" s="37">
        <v>5.8</v>
      </c>
      <c r="H73" s="32">
        <v>87</v>
      </c>
      <c r="J73" s="30" t="s">
        <v>76</v>
      </c>
      <c r="K73" s="36">
        <v>0</v>
      </c>
      <c r="L73" s="36">
        <v>0</v>
      </c>
      <c r="M73" s="36">
        <v>0</v>
      </c>
      <c r="N73" s="36">
        <v>0</v>
      </c>
      <c r="O73" s="36">
        <v>2</v>
      </c>
      <c r="P73" s="37">
        <v>0.4</v>
      </c>
      <c r="Q73" s="32">
        <v>74</v>
      </c>
      <c r="S73" s="30" t="s">
        <v>76</v>
      </c>
      <c r="T73" s="36">
        <v>0</v>
      </c>
      <c r="U73" s="36">
        <v>0</v>
      </c>
      <c r="V73" s="36">
        <v>0</v>
      </c>
      <c r="W73" s="36">
        <v>0</v>
      </c>
      <c r="X73" s="36">
        <v>2</v>
      </c>
      <c r="Y73" s="37">
        <v>0.4</v>
      </c>
      <c r="Z73" s="32">
        <v>76</v>
      </c>
      <c r="AB73" s="30" t="s">
        <v>76</v>
      </c>
      <c r="AC73" s="36">
        <v>2</v>
      </c>
      <c r="AD73" s="36">
        <v>1</v>
      </c>
      <c r="AE73" s="36">
        <v>2</v>
      </c>
      <c r="AF73" s="36">
        <v>1</v>
      </c>
      <c r="AG73" s="36">
        <v>1</v>
      </c>
      <c r="AH73" s="37">
        <v>1.4</v>
      </c>
      <c r="AI73" s="32">
        <v>82</v>
      </c>
      <c r="AK73" s="30" t="s">
        <v>76</v>
      </c>
      <c r="AL73" s="36">
        <v>2</v>
      </c>
      <c r="AM73" s="36">
        <v>1</v>
      </c>
      <c r="AN73" s="36">
        <v>2</v>
      </c>
      <c r="AO73" s="36">
        <v>1</v>
      </c>
      <c r="AP73" s="36">
        <v>2</v>
      </c>
      <c r="AQ73" s="37">
        <v>1.6</v>
      </c>
      <c r="AR73" s="32">
        <v>79</v>
      </c>
    </row>
    <row r="74" spans="1:44" x14ac:dyDescent="0.25">
      <c r="A74" s="30" t="s">
        <v>77</v>
      </c>
      <c r="B74" s="36">
        <v>6</v>
      </c>
      <c r="C74" s="36">
        <v>10</v>
      </c>
      <c r="D74" s="36">
        <v>14</v>
      </c>
      <c r="E74" s="36">
        <v>10</v>
      </c>
      <c r="F74" s="36">
        <v>15</v>
      </c>
      <c r="G74" s="37">
        <v>11</v>
      </c>
      <c r="H74" s="32">
        <v>72</v>
      </c>
      <c r="J74" s="30" t="s">
        <v>77</v>
      </c>
      <c r="K74" s="36">
        <v>1</v>
      </c>
      <c r="L74" s="36">
        <v>0</v>
      </c>
      <c r="M74" s="36">
        <v>2</v>
      </c>
      <c r="N74" s="36">
        <v>0</v>
      </c>
      <c r="O74" s="36">
        <v>1</v>
      </c>
      <c r="P74" s="37">
        <v>0.8</v>
      </c>
      <c r="Q74" s="32">
        <v>59</v>
      </c>
      <c r="S74" s="30" t="s">
        <v>77</v>
      </c>
      <c r="T74" s="36">
        <v>1</v>
      </c>
      <c r="U74" s="36">
        <v>0</v>
      </c>
      <c r="V74" s="36">
        <v>2</v>
      </c>
      <c r="W74" s="36">
        <v>0</v>
      </c>
      <c r="X74" s="36">
        <v>1</v>
      </c>
      <c r="Y74" s="37">
        <v>0.8</v>
      </c>
      <c r="Z74" s="32">
        <v>60</v>
      </c>
      <c r="AB74" s="30" t="s">
        <v>77</v>
      </c>
      <c r="AC74" s="36">
        <v>1</v>
      </c>
      <c r="AD74" s="36">
        <v>1</v>
      </c>
      <c r="AE74" s="36">
        <v>2</v>
      </c>
      <c r="AF74" s="36">
        <v>1</v>
      </c>
      <c r="AG74" s="36">
        <v>1</v>
      </c>
      <c r="AH74" s="37">
        <v>1.2</v>
      </c>
      <c r="AI74" s="32">
        <v>86</v>
      </c>
      <c r="AK74" s="30" t="s">
        <v>77</v>
      </c>
      <c r="AL74" s="36">
        <v>1</v>
      </c>
      <c r="AM74" s="36">
        <v>1</v>
      </c>
      <c r="AN74" s="36">
        <v>2</v>
      </c>
      <c r="AO74" s="36">
        <v>1</v>
      </c>
      <c r="AP74" s="36">
        <v>1</v>
      </c>
      <c r="AQ74" s="37">
        <v>1.2</v>
      </c>
      <c r="AR74" s="32">
        <v>86</v>
      </c>
    </row>
    <row r="75" spans="1:44" x14ac:dyDescent="0.25">
      <c r="A75" s="30" t="s">
        <v>78</v>
      </c>
      <c r="B75" s="36">
        <v>23</v>
      </c>
      <c r="C75" s="36">
        <v>18</v>
      </c>
      <c r="D75" s="36">
        <v>18</v>
      </c>
      <c r="E75" s="36">
        <v>35</v>
      </c>
      <c r="F75" s="36">
        <v>25</v>
      </c>
      <c r="G75" s="37">
        <v>23.8</v>
      </c>
      <c r="H75" s="32">
        <v>42</v>
      </c>
      <c r="J75" s="30" t="s">
        <v>78</v>
      </c>
      <c r="K75" s="36">
        <v>0</v>
      </c>
      <c r="L75" s="36">
        <v>0</v>
      </c>
      <c r="M75" s="36">
        <v>1</v>
      </c>
      <c r="N75" s="36">
        <v>2</v>
      </c>
      <c r="O75" s="36">
        <v>2</v>
      </c>
      <c r="P75" s="37">
        <v>1</v>
      </c>
      <c r="Q75" s="32">
        <v>51</v>
      </c>
      <c r="S75" s="30" t="s">
        <v>78</v>
      </c>
      <c r="T75" s="36">
        <v>0</v>
      </c>
      <c r="U75" s="36">
        <v>0</v>
      </c>
      <c r="V75" s="36">
        <v>1</v>
      </c>
      <c r="W75" s="36">
        <v>2</v>
      </c>
      <c r="X75" s="36">
        <v>2</v>
      </c>
      <c r="Y75" s="37">
        <v>1</v>
      </c>
      <c r="Z75" s="32">
        <v>51</v>
      </c>
      <c r="AB75" s="30" t="s">
        <v>78</v>
      </c>
      <c r="AC75" s="36">
        <v>3</v>
      </c>
      <c r="AD75" s="36">
        <v>5</v>
      </c>
      <c r="AE75" s="36">
        <v>3</v>
      </c>
      <c r="AF75" s="36">
        <v>7</v>
      </c>
      <c r="AG75" s="36">
        <v>7</v>
      </c>
      <c r="AH75" s="37">
        <v>5</v>
      </c>
      <c r="AI75" s="32">
        <v>43</v>
      </c>
      <c r="AK75" s="30" t="s">
        <v>78</v>
      </c>
      <c r="AL75" s="36">
        <v>3</v>
      </c>
      <c r="AM75" s="36">
        <v>6</v>
      </c>
      <c r="AN75" s="36">
        <v>3</v>
      </c>
      <c r="AO75" s="36">
        <v>7</v>
      </c>
      <c r="AP75" s="36">
        <v>7</v>
      </c>
      <c r="AQ75" s="37">
        <v>5.2</v>
      </c>
      <c r="AR75" s="32">
        <v>44</v>
      </c>
    </row>
    <row r="76" spans="1:44" x14ac:dyDescent="0.25">
      <c r="A76" s="30" t="s">
        <v>79</v>
      </c>
      <c r="B76" s="36">
        <v>6</v>
      </c>
      <c r="C76" s="36">
        <v>3</v>
      </c>
      <c r="D76" s="36">
        <v>4</v>
      </c>
      <c r="E76" s="36">
        <v>1</v>
      </c>
      <c r="F76" s="36">
        <v>2</v>
      </c>
      <c r="G76" s="37">
        <v>3.2</v>
      </c>
      <c r="H76" s="32">
        <v>92</v>
      </c>
      <c r="J76" s="30" t="s">
        <v>79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7">
        <v>0</v>
      </c>
      <c r="Q76" s="32">
        <v>92</v>
      </c>
      <c r="S76" s="30" t="s">
        <v>79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7">
        <v>0</v>
      </c>
      <c r="Z76" s="32">
        <v>92</v>
      </c>
      <c r="AB76" s="30" t="s">
        <v>79</v>
      </c>
      <c r="AC76" s="36">
        <v>1</v>
      </c>
      <c r="AD76" s="36">
        <v>0</v>
      </c>
      <c r="AE76" s="36">
        <v>2</v>
      </c>
      <c r="AF76" s="36">
        <v>0</v>
      </c>
      <c r="AG76" s="36">
        <v>1</v>
      </c>
      <c r="AH76" s="37">
        <v>0.8</v>
      </c>
      <c r="AI76" s="32">
        <v>91</v>
      </c>
      <c r="AK76" s="30" t="s">
        <v>79</v>
      </c>
      <c r="AL76" s="36">
        <v>1</v>
      </c>
      <c r="AM76" s="36">
        <v>0</v>
      </c>
      <c r="AN76" s="36">
        <v>2</v>
      </c>
      <c r="AO76" s="36">
        <v>0</v>
      </c>
      <c r="AP76" s="36">
        <v>1</v>
      </c>
      <c r="AQ76" s="37">
        <v>0.8</v>
      </c>
      <c r="AR76" s="32">
        <v>91</v>
      </c>
    </row>
    <row r="77" spans="1:44" x14ac:dyDescent="0.25">
      <c r="A77" s="30" t="s">
        <v>80</v>
      </c>
      <c r="B77" s="36">
        <v>7</v>
      </c>
      <c r="C77" s="36">
        <v>22</v>
      </c>
      <c r="D77" s="36">
        <v>18</v>
      </c>
      <c r="E77" s="36">
        <v>17</v>
      </c>
      <c r="F77" s="36">
        <v>12</v>
      </c>
      <c r="G77" s="37">
        <v>15.2</v>
      </c>
      <c r="H77" s="32">
        <v>62</v>
      </c>
      <c r="J77" s="30" t="s">
        <v>80</v>
      </c>
      <c r="K77" s="36">
        <v>0</v>
      </c>
      <c r="L77" s="36">
        <v>2</v>
      </c>
      <c r="M77" s="36">
        <v>1</v>
      </c>
      <c r="N77" s="36">
        <v>2</v>
      </c>
      <c r="O77" s="36">
        <v>1</v>
      </c>
      <c r="P77" s="37">
        <v>1.2</v>
      </c>
      <c r="Q77" s="32">
        <v>41</v>
      </c>
      <c r="S77" s="30" t="s">
        <v>80</v>
      </c>
      <c r="T77" s="36">
        <v>0</v>
      </c>
      <c r="U77" s="36">
        <v>2</v>
      </c>
      <c r="V77" s="36">
        <v>1</v>
      </c>
      <c r="W77" s="36">
        <v>2</v>
      </c>
      <c r="X77" s="36">
        <v>1</v>
      </c>
      <c r="Y77" s="37">
        <v>1.2</v>
      </c>
      <c r="Z77" s="32">
        <v>41</v>
      </c>
      <c r="AB77" s="30" t="s">
        <v>80</v>
      </c>
      <c r="AC77" s="36">
        <v>1</v>
      </c>
      <c r="AD77" s="36">
        <v>5</v>
      </c>
      <c r="AE77" s="36">
        <v>5</v>
      </c>
      <c r="AF77" s="36">
        <v>2</v>
      </c>
      <c r="AG77" s="36">
        <v>3</v>
      </c>
      <c r="AH77" s="37">
        <v>3.2</v>
      </c>
      <c r="AI77" s="32">
        <v>59</v>
      </c>
      <c r="AK77" s="30" t="s">
        <v>80</v>
      </c>
      <c r="AL77" s="36">
        <v>1</v>
      </c>
      <c r="AM77" s="36">
        <v>5</v>
      </c>
      <c r="AN77" s="36">
        <v>5</v>
      </c>
      <c r="AO77" s="36">
        <v>2</v>
      </c>
      <c r="AP77" s="36">
        <v>3</v>
      </c>
      <c r="AQ77" s="37">
        <v>3.2</v>
      </c>
      <c r="AR77" s="32">
        <v>61</v>
      </c>
    </row>
    <row r="78" spans="1:44" x14ac:dyDescent="0.25">
      <c r="A78" s="30" t="s">
        <v>81</v>
      </c>
      <c r="B78" s="36">
        <v>47</v>
      </c>
      <c r="C78" s="36">
        <v>62</v>
      </c>
      <c r="D78" s="36">
        <v>45</v>
      </c>
      <c r="E78" s="36">
        <v>51</v>
      </c>
      <c r="F78" s="36">
        <v>48</v>
      </c>
      <c r="G78" s="37">
        <v>50.6</v>
      </c>
      <c r="H78" s="32">
        <v>23</v>
      </c>
      <c r="J78" s="30" t="s">
        <v>81</v>
      </c>
      <c r="K78" s="36">
        <v>4</v>
      </c>
      <c r="L78" s="36">
        <v>5</v>
      </c>
      <c r="M78" s="36">
        <v>1</v>
      </c>
      <c r="N78" s="36">
        <v>2</v>
      </c>
      <c r="O78" s="36">
        <v>2</v>
      </c>
      <c r="P78" s="37">
        <v>2.8</v>
      </c>
      <c r="Q78" s="32">
        <v>21</v>
      </c>
      <c r="S78" s="30" t="s">
        <v>81</v>
      </c>
      <c r="T78" s="36">
        <v>4</v>
      </c>
      <c r="U78" s="36">
        <v>5</v>
      </c>
      <c r="V78" s="36">
        <v>1</v>
      </c>
      <c r="W78" s="36">
        <v>2</v>
      </c>
      <c r="X78" s="36">
        <v>2</v>
      </c>
      <c r="Y78" s="37">
        <v>2.8</v>
      </c>
      <c r="Z78" s="32">
        <v>21</v>
      </c>
      <c r="AB78" s="30" t="s">
        <v>81</v>
      </c>
      <c r="AC78" s="36">
        <v>4</v>
      </c>
      <c r="AD78" s="36">
        <v>11</v>
      </c>
      <c r="AE78" s="36">
        <v>8</v>
      </c>
      <c r="AF78" s="36">
        <v>8</v>
      </c>
      <c r="AG78" s="36">
        <v>8</v>
      </c>
      <c r="AH78" s="37">
        <v>7.8</v>
      </c>
      <c r="AI78" s="32">
        <v>27</v>
      </c>
      <c r="AK78" s="30" t="s">
        <v>81</v>
      </c>
      <c r="AL78" s="36">
        <v>5</v>
      </c>
      <c r="AM78" s="36">
        <v>12</v>
      </c>
      <c r="AN78" s="36">
        <v>8</v>
      </c>
      <c r="AO78" s="36">
        <v>9</v>
      </c>
      <c r="AP78" s="36">
        <v>8</v>
      </c>
      <c r="AQ78" s="37">
        <v>8.4</v>
      </c>
      <c r="AR78" s="32">
        <v>28</v>
      </c>
    </row>
    <row r="79" spans="1:44" x14ac:dyDescent="0.25">
      <c r="A79" s="30" t="s">
        <v>82</v>
      </c>
      <c r="B79" s="36">
        <v>10</v>
      </c>
      <c r="C79" s="36">
        <v>18</v>
      </c>
      <c r="D79" s="36">
        <v>5</v>
      </c>
      <c r="E79" s="36">
        <v>9</v>
      </c>
      <c r="F79" s="36">
        <v>18</v>
      </c>
      <c r="G79" s="37">
        <v>12</v>
      </c>
      <c r="H79" s="32">
        <v>69</v>
      </c>
      <c r="J79" s="30" t="s">
        <v>82</v>
      </c>
      <c r="K79" s="36">
        <v>3</v>
      </c>
      <c r="L79" s="36">
        <v>1</v>
      </c>
      <c r="M79" s="36">
        <v>1</v>
      </c>
      <c r="N79" s="36">
        <v>0</v>
      </c>
      <c r="O79" s="36">
        <v>3</v>
      </c>
      <c r="P79" s="37">
        <v>1.6</v>
      </c>
      <c r="Q79" s="32">
        <v>34</v>
      </c>
      <c r="S79" s="30" t="s">
        <v>82</v>
      </c>
      <c r="T79" s="36">
        <v>3</v>
      </c>
      <c r="U79" s="36">
        <v>1</v>
      </c>
      <c r="V79" s="36">
        <v>1</v>
      </c>
      <c r="W79" s="36">
        <v>0</v>
      </c>
      <c r="X79" s="36">
        <v>3</v>
      </c>
      <c r="Y79" s="37">
        <v>1.6</v>
      </c>
      <c r="Z79" s="32">
        <v>35</v>
      </c>
      <c r="AB79" s="30" t="s">
        <v>82</v>
      </c>
      <c r="AC79" s="36">
        <v>0</v>
      </c>
      <c r="AD79" s="36">
        <v>2</v>
      </c>
      <c r="AE79" s="36">
        <v>1</v>
      </c>
      <c r="AF79" s="36">
        <v>3</v>
      </c>
      <c r="AG79" s="36">
        <v>6</v>
      </c>
      <c r="AH79" s="37">
        <v>2.4</v>
      </c>
      <c r="AI79" s="32">
        <v>66</v>
      </c>
      <c r="AK79" s="30" t="s">
        <v>82</v>
      </c>
      <c r="AL79" s="36">
        <v>0</v>
      </c>
      <c r="AM79" s="36">
        <v>3</v>
      </c>
      <c r="AN79" s="36">
        <v>1</v>
      </c>
      <c r="AO79" s="36">
        <v>3</v>
      </c>
      <c r="AP79" s="36">
        <v>7</v>
      </c>
      <c r="AQ79" s="37">
        <v>2.8</v>
      </c>
      <c r="AR79" s="32">
        <v>65</v>
      </c>
    </row>
    <row r="80" spans="1:44" x14ac:dyDescent="0.25">
      <c r="A80" s="30" t="s">
        <v>83</v>
      </c>
      <c r="B80" s="36">
        <v>51</v>
      </c>
      <c r="C80" s="36">
        <v>60</v>
      </c>
      <c r="D80" s="36">
        <v>52</v>
      </c>
      <c r="E80" s="36">
        <v>74</v>
      </c>
      <c r="F80" s="36">
        <v>57</v>
      </c>
      <c r="G80" s="37">
        <v>58.8</v>
      </c>
      <c r="H80" s="32">
        <v>19</v>
      </c>
      <c r="J80" s="30" t="s">
        <v>83</v>
      </c>
      <c r="K80" s="36">
        <v>1</v>
      </c>
      <c r="L80" s="36">
        <v>5</v>
      </c>
      <c r="M80" s="36">
        <v>0</v>
      </c>
      <c r="N80" s="36">
        <v>6</v>
      </c>
      <c r="O80" s="36">
        <v>1</v>
      </c>
      <c r="P80" s="37">
        <v>2.6</v>
      </c>
      <c r="Q80" s="32">
        <v>23</v>
      </c>
      <c r="S80" s="30" t="s">
        <v>83</v>
      </c>
      <c r="T80" s="36">
        <v>1</v>
      </c>
      <c r="U80" s="36">
        <v>6</v>
      </c>
      <c r="V80" s="36">
        <v>0</v>
      </c>
      <c r="W80" s="36">
        <v>6</v>
      </c>
      <c r="X80" s="36">
        <v>1</v>
      </c>
      <c r="Y80" s="37">
        <v>2.8</v>
      </c>
      <c r="Z80" s="32">
        <v>21</v>
      </c>
      <c r="AB80" s="30" t="s">
        <v>83</v>
      </c>
      <c r="AC80" s="36">
        <v>12</v>
      </c>
      <c r="AD80" s="36">
        <v>13</v>
      </c>
      <c r="AE80" s="36">
        <v>12</v>
      </c>
      <c r="AF80" s="36">
        <v>12</v>
      </c>
      <c r="AG80" s="36">
        <v>14</v>
      </c>
      <c r="AH80" s="37">
        <v>12.6</v>
      </c>
      <c r="AI80" s="32">
        <v>14</v>
      </c>
      <c r="AK80" s="30" t="s">
        <v>83</v>
      </c>
      <c r="AL80" s="36">
        <v>12</v>
      </c>
      <c r="AM80" s="36">
        <v>13</v>
      </c>
      <c r="AN80" s="36">
        <v>12</v>
      </c>
      <c r="AO80" s="36">
        <v>15</v>
      </c>
      <c r="AP80" s="36">
        <v>15</v>
      </c>
      <c r="AQ80" s="37">
        <v>13.4</v>
      </c>
      <c r="AR80" s="32">
        <v>15</v>
      </c>
    </row>
    <row r="81" spans="1:44" x14ac:dyDescent="0.25">
      <c r="A81" s="30" t="s">
        <v>84</v>
      </c>
      <c r="B81" s="36">
        <v>11</v>
      </c>
      <c r="C81" s="36">
        <v>25</v>
      </c>
      <c r="D81" s="36">
        <v>16</v>
      </c>
      <c r="E81" s="36">
        <v>12</v>
      </c>
      <c r="F81" s="36">
        <v>14</v>
      </c>
      <c r="G81" s="37">
        <v>15.6</v>
      </c>
      <c r="H81" s="32">
        <v>59</v>
      </c>
      <c r="J81" s="30" t="s">
        <v>84</v>
      </c>
      <c r="K81" s="36">
        <v>0</v>
      </c>
      <c r="L81" s="36">
        <v>1</v>
      </c>
      <c r="M81" s="36">
        <v>0</v>
      </c>
      <c r="N81" s="36">
        <v>0</v>
      </c>
      <c r="O81" s="36">
        <v>1</v>
      </c>
      <c r="P81" s="37">
        <v>0.4</v>
      </c>
      <c r="Q81" s="32">
        <v>74</v>
      </c>
      <c r="S81" s="30" t="s">
        <v>84</v>
      </c>
      <c r="T81" s="36">
        <v>0</v>
      </c>
      <c r="U81" s="36">
        <v>1</v>
      </c>
      <c r="V81" s="36">
        <v>0</v>
      </c>
      <c r="W81" s="36">
        <v>0</v>
      </c>
      <c r="X81" s="36">
        <v>1</v>
      </c>
      <c r="Y81" s="37">
        <v>0.4</v>
      </c>
      <c r="Z81" s="32">
        <v>76</v>
      </c>
      <c r="AB81" s="30" t="s">
        <v>84</v>
      </c>
      <c r="AC81" s="36">
        <v>1</v>
      </c>
      <c r="AD81" s="36">
        <v>3</v>
      </c>
      <c r="AE81" s="36">
        <v>2</v>
      </c>
      <c r="AF81" s="36">
        <v>3</v>
      </c>
      <c r="AG81" s="36">
        <v>3</v>
      </c>
      <c r="AH81" s="37">
        <v>2.4</v>
      </c>
      <c r="AI81" s="32">
        <v>66</v>
      </c>
      <c r="AK81" s="30" t="s">
        <v>84</v>
      </c>
      <c r="AL81" s="36">
        <v>1</v>
      </c>
      <c r="AM81" s="36">
        <v>3</v>
      </c>
      <c r="AN81" s="36">
        <v>2</v>
      </c>
      <c r="AO81" s="36">
        <v>3</v>
      </c>
      <c r="AP81" s="36">
        <v>3</v>
      </c>
      <c r="AQ81" s="37">
        <v>2.4</v>
      </c>
      <c r="AR81" s="32">
        <v>69</v>
      </c>
    </row>
    <row r="82" spans="1:44" x14ac:dyDescent="0.25">
      <c r="A82" s="30" t="s">
        <v>85</v>
      </c>
      <c r="B82" s="36">
        <v>69</v>
      </c>
      <c r="C82" s="36">
        <v>60</v>
      </c>
      <c r="D82" s="36">
        <v>61</v>
      </c>
      <c r="E82" s="36">
        <v>48</v>
      </c>
      <c r="F82" s="36">
        <v>61</v>
      </c>
      <c r="G82" s="37">
        <v>59.8</v>
      </c>
      <c r="H82" s="32">
        <v>18</v>
      </c>
      <c r="J82" s="30" t="s">
        <v>85</v>
      </c>
      <c r="K82" s="36">
        <v>5</v>
      </c>
      <c r="L82" s="36">
        <v>9</v>
      </c>
      <c r="M82" s="36">
        <v>5</v>
      </c>
      <c r="N82" s="36">
        <v>5</v>
      </c>
      <c r="O82" s="36">
        <v>2</v>
      </c>
      <c r="P82" s="37">
        <v>5.2</v>
      </c>
      <c r="Q82" s="32">
        <v>10</v>
      </c>
      <c r="S82" s="30" t="s">
        <v>85</v>
      </c>
      <c r="T82" s="36">
        <v>5</v>
      </c>
      <c r="U82" s="36">
        <v>9</v>
      </c>
      <c r="V82" s="36">
        <v>5</v>
      </c>
      <c r="W82" s="36">
        <v>5</v>
      </c>
      <c r="X82" s="36">
        <v>2</v>
      </c>
      <c r="Y82" s="37">
        <v>5.2</v>
      </c>
      <c r="Z82" s="32">
        <v>10</v>
      </c>
      <c r="AB82" s="30" t="s">
        <v>85</v>
      </c>
      <c r="AC82" s="36">
        <v>11</v>
      </c>
      <c r="AD82" s="36">
        <v>13</v>
      </c>
      <c r="AE82" s="36">
        <v>16</v>
      </c>
      <c r="AF82" s="36">
        <v>10</v>
      </c>
      <c r="AG82" s="36">
        <v>22</v>
      </c>
      <c r="AH82" s="37">
        <v>14.4</v>
      </c>
      <c r="AI82" s="32">
        <v>9</v>
      </c>
      <c r="AK82" s="30" t="s">
        <v>85</v>
      </c>
      <c r="AL82" s="36">
        <v>11</v>
      </c>
      <c r="AM82" s="36">
        <v>15</v>
      </c>
      <c r="AN82" s="36">
        <v>16</v>
      </c>
      <c r="AO82" s="36">
        <v>11</v>
      </c>
      <c r="AP82" s="36">
        <v>25</v>
      </c>
      <c r="AQ82" s="37">
        <v>15.6</v>
      </c>
      <c r="AR82" s="32">
        <v>10</v>
      </c>
    </row>
    <row r="83" spans="1:44" x14ac:dyDescent="0.25">
      <c r="A83" s="30" t="s">
        <v>86</v>
      </c>
      <c r="B83" s="36">
        <v>19</v>
      </c>
      <c r="C83" s="36">
        <v>25</v>
      </c>
      <c r="D83" s="36">
        <v>22</v>
      </c>
      <c r="E83" s="36">
        <v>22</v>
      </c>
      <c r="F83" s="36">
        <v>27</v>
      </c>
      <c r="G83" s="37">
        <v>23</v>
      </c>
      <c r="H83" s="32">
        <v>45</v>
      </c>
      <c r="J83" s="30" t="s">
        <v>86</v>
      </c>
      <c r="K83" s="36">
        <v>2</v>
      </c>
      <c r="L83" s="36">
        <v>1</v>
      </c>
      <c r="M83" s="36">
        <v>1</v>
      </c>
      <c r="N83" s="36">
        <v>4</v>
      </c>
      <c r="O83" s="36">
        <v>2</v>
      </c>
      <c r="P83" s="37">
        <v>2</v>
      </c>
      <c r="Q83" s="32">
        <v>26</v>
      </c>
      <c r="S83" s="30" t="s">
        <v>86</v>
      </c>
      <c r="T83" s="36">
        <v>2</v>
      </c>
      <c r="U83" s="36">
        <v>1</v>
      </c>
      <c r="V83" s="36">
        <v>1</v>
      </c>
      <c r="W83" s="36">
        <v>5</v>
      </c>
      <c r="X83" s="36">
        <v>2</v>
      </c>
      <c r="Y83" s="37">
        <v>2.2000000000000002</v>
      </c>
      <c r="Z83" s="32">
        <v>26</v>
      </c>
      <c r="AB83" s="30" t="s">
        <v>86</v>
      </c>
      <c r="AC83" s="36">
        <v>5</v>
      </c>
      <c r="AD83" s="36">
        <v>6</v>
      </c>
      <c r="AE83" s="36">
        <v>6</v>
      </c>
      <c r="AF83" s="36">
        <v>4</v>
      </c>
      <c r="AG83" s="36">
        <v>3</v>
      </c>
      <c r="AH83" s="37">
        <v>4.8</v>
      </c>
      <c r="AI83" s="32">
        <v>45</v>
      </c>
      <c r="AK83" s="30" t="s">
        <v>86</v>
      </c>
      <c r="AL83" s="36">
        <v>5</v>
      </c>
      <c r="AM83" s="36">
        <v>6</v>
      </c>
      <c r="AN83" s="36">
        <v>7</v>
      </c>
      <c r="AO83" s="36">
        <v>7</v>
      </c>
      <c r="AP83" s="36">
        <v>3</v>
      </c>
      <c r="AQ83" s="37">
        <v>5.6</v>
      </c>
      <c r="AR83" s="32">
        <v>43</v>
      </c>
    </row>
    <row r="84" spans="1:44" x14ac:dyDescent="0.25">
      <c r="A84" s="30" t="s">
        <v>87</v>
      </c>
      <c r="B84" s="36">
        <v>57</v>
      </c>
      <c r="C84" s="36">
        <v>64</v>
      </c>
      <c r="D84" s="36">
        <v>69</v>
      </c>
      <c r="E84" s="36">
        <v>65</v>
      </c>
      <c r="F84" s="36">
        <v>71</v>
      </c>
      <c r="G84" s="37">
        <v>65.2</v>
      </c>
      <c r="H84" s="32">
        <v>15</v>
      </c>
      <c r="J84" s="30" t="s">
        <v>87</v>
      </c>
      <c r="K84" s="36">
        <v>3</v>
      </c>
      <c r="L84" s="36">
        <v>4</v>
      </c>
      <c r="M84" s="36">
        <v>9</v>
      </c>
      <c r="N84" s="36">
        <v>7</v>
      </c>
      <c r="O84" s="36">
        <v>5</v>
      </c>
      <c r="P84" s="37">
        <v>5.6</v>
      </c>
      <c r="Q84" s="32">
        <v>6</v>
      </c>
      <c r="S84" s="30" t="s">
        <v>87</v>
      </c>
      <c r="T84" s="36">
        <v>3</v>
      </c>
      <c r="U84" s="36">
        <v>4</v>
      </c>
      <c r="V84" s="36">
        <v>10</v>
      </c>
      <c r="W84" s="36">
        <v>8</v>
      </c>
      <c r="X84" s="36">
        <v>5</v>
      </c>
      <c r="Y84" s="37">
        <v>6</v>
      </c>
      <c r="Z84" s="32">
        <v>6</v>
      </c>
      <c r="AB84" s="30" t="s">
        <v>87</v>
      </c>
      <c r="AC84" s="36">
        <v>9</v>
      </c>
      <c r="AD84" s="36">
        <v>8</v>
      </c>
      <c r="AE84" s="36">
        <v>12</v>
      </c>
      <c r="AF84" s="36">
        <v>11</v>
      </c>
      <c r="AG84" s="36">
        <v>14</v>
      </c>
      <c r="AH84" s="37">
        <v>10.8</v>
      </c>
      <c r="AI84" s="32">
        <v>18</v>
      </c>
      <c r="AK84" s="30" t="s">
        <v>87</v>
      </c>
      <c r="AL84" s="36">
        <v>10</v>
      </c>
      <c r="AM84" s="36">
        <v>8</v>
      </c>
      <c r="AN84" s="36">
        <v>12</v>
      </c>
      <c r="AO84" s="36">
        <v>13</v>
      </c>
      <c r="AP84" s="36">
        <v>16</v>
      </c>
      <c r="AQ84" s="37">
        <v>11.8</v>
      </c>
      <c r="AR84" s="32">
        <v>18</v>
      </c>
    </row>
    <row r="85" spans="1:44" x14ac:dyDescent="0.25">
      <c r="A85" s="30" t="s">
        <v>88</v>
      </c>
      <c r="B85" s="36">
        <v>27</v>
      </c>
      <c r="C85" s="36">
        <v>30</v>
      </c>
      <c r="D85" s="36">
        <v>23</v>
      </c>
      <c r="E85" s="36">
        <v>20</v>
      </c>
      <c r="F85" s="36">
        <v>18</v>
      </c>
      <c r="G85" s="37">
        <v>23.6</v>
      </c>
      <c r="H85" s="32">
        <v>43</v>
      </c>
      <c r="J85" s="30" t="s">
        <v>88</v>
      </c>
      <c r="K85" s="36">
        <v>5</v>
      </c>
      <c r="L85" s="36">
        <v>1</v>
      </c>
      <c r="M85" s="36">
        <v>2</v>
      </c>
      <c r="N85" s="36">
        <v>1</v>
      </c>
      <c r="O85" s="36">
        <v>1</v>
      </c>
      <c r="P85" s="37">
        <v>2</v>
      </c>
      <c r="Q85" s="32">
        <v>26</v>
      </c>
      <c r="S85" s="30" t="s">
        <v>88</v>
      </c>
      <c r="T85" s="36">
        <v>5</v>
      </c>
      <c r="U85" s="36">
        <v>1</v>
      </c>
      <c r="V85" s="36">
        <v>3</v>
      </c>
      <c r="W85" s="36">
        <v>1</v>
      </c>
      <c r="X85" s="36">
        <v>1</v>
      </c>
      <c r="Y85" s="37">
        <v>2.2000000000000002</v>
      </c>
      <c r="Z85" s="32">
        <v>26</v>
      </c>
      <c r="AB85" s="30" t="s">
        <v>88</v>
      </c>
      <c r="AC85" s="36">
        <v>3</v>
      </c>
      <c r="AD85" s="36">
        <v>6</v>
      </c>
      <c r="AE85" s="36">
        <v>3</v>
      </c>
      <c r="AF85" s="36">
        <v>6</v>
      </c>
      <c r="AG85" s="36">
        <v>4</v>
      </c>
      <c r="AH85" s="37">
        <v>4.4000000000000004</v>
      </c>
      <c r="AI85" s="32">
        <v>49</v>
      </c>
      <c r="AK85" s="30" t="s">
        <v>88</v>
      </c>
      <c r="AL85" s="36">
        <v>3</v>
      </c>
      <c r="AM85" s="36">
        <v>8</v>
      </c>
      <c r="AN85" s="36">
        <v>4</v>
      </c>
      <c r="AO85" s="36">
        <v>7</v>
      </c>
      <c r="AP85" s="36">
        <v>4</v>
      </c>
      <c r="AQ85" s="37">
        <v>5.2</v>
      </c>
      <c r="AR85" s="32">
        <v>44</v>
      </c>
    </row>
    <row r="86" spans="1:44" x14ac:dyDescent="0.25">
      <c r="A86" s="30" t="s">
        <v>89</v>
      </c>
      <c r="B86" s="36">
        <v>11</v>
      </c>
      <c r="C86" s="36">
        <v>16</v>
      </c>
      <c r="D86" s="36">
        <v>17</v>
      </c>
      <c r="E86" s="36">
        <v>23</v>
      </c>
      <c r="F86" s="36">
        <v>15</v>
      </c>
      <c r="G86" s="37">
        <v>16.399999999999999</v>
      </c>
      <c r="H86" s="32">
        <v>56</v>
      </c>
      <c r="J86" s="30" t="s">
        <v>89</v>
      </c>
      <c r="K86" s="36">
        <v>1</v>
      </c>
      <c r="L86" s="36">
        <v>0</v>
      </c>
      <c r="M86" s="36">
        <v>0</v>
      </c>
      <c r="N86" s="36">
        <v>5</v>
      </c>
      <c r="O86" s="36">
        <v>0</v>
      </c>
      <c r="P86" s="37">
        <v>1.2</v>
      </c>
      <c r="Q86" s="32">
        <v>41</v>
      </c>
      <c r="S86" s="30" t="s">
        <v>89</v>
      </c>
      <c r="T86" s="36">
        <v>1</v>
      </c>
      <c r="U86" s="36">
        <v>0</v>
      </c>
      <c r="V86" s="36">
        <v>0</v>
      </c>
      <c r="W86" s="36">
        <v>5</v>
      </c>
      <c r="X86" s="36">
        <v>0</v>
      </c>
      <c r="Y86" s="37">
        <v>1.2</v>
      </c>
      <c r="Z86" s="32">
        <v>41</v>
      </c>
      <c r="AB86" s="30" t="s">
        <v>89</v>
      </c>
      <c r="AC86" s="36">
        <v>4</v>
      </c>
      <c r="AD86" s="36">
        <v>5</v>
      </c>
      <c r="AE86" s="36">
        <v>8</v>
      </c>
      <c r="AF86" s="36">
        <v>5</v>
      </c>
      <c r="AG86" s="36">
        <v>7</v>
      </c>
      <c r="AH86" s="37">
        <v>5.8</v>
      </c>
      <c r="AI86" s="32">
        <v>36</v>
      </c>
      <c r="AK86" s="30" t="s">
        <v>89</v>
      </c>
      <c r="AL86" s="36">
        <v>6</v>
      </c>
      <c r="AM86" s="36">
        <v>5</v>
      </c>
      <c r="AN86" s="36">
        <v>9</v>
      </c>
      <c r="AO86" s="36">
        <v>5</v>
      </c>
      <c r="AP86" s="36">
        <v>8</v>
      </c>
      <c r="AQ86" s="37">
        <v>6.6</v>
      </c>
      <c r="AR86" s="32">
        <v>36</v>
      </c>
    </row>
    <row r="87" spans="1:44" x14ac:dyDescent="0.25">
      <c r="A87" s="30" t="s">
        <v>90</v>
      </c>
      <c r="B87" s="36">
        <v>7</v>
      </c>
      <c r="C87" s="36">
        <v>11</v>
      </c>
      <c r="D87" s="36">
        <v>11</v>
      </c>
      <c r="E87" s="36">
        <v>11</v>
      </c>
      <c r="F87" s="36">
        <v>7</v>
      </c>
      <c r="G87" s="37">
        <v>9.4</v>
      </c>
      <c r="H87" s="32">
        <v>76</v>
      </c>
      <c r="J87" s="30" t="s">
        <v>90</v>
      </c>
      <c r="K87" s="36">
        <v>0</v>
      </c>
      <c r="L87" s="36">
        <v>0</v>
      </c>
      <c r="M87" s="36">
        <v>0</v>
      </c>
      <c r="N87" s="36">
        <v>2</v>
      </c>
      <c r="O87" s="36">
        <v>0</v>
      </c>
      <c r="P87" s="37">
        <v>0.4</v>
      </c>
      <c r="Q87" s="32">
        <v>74</v>
      </c>
      <c r="S87" s="30" t="s">
        <v>90</v>
      </c>
      <c r="T87" s="36">
        <v>0</v>
      </c>
      <c r="U87" s="36">
        <v>0</v>
      </c>
      <c r="V87" s="36">
        <v>0</v>
      </c>
      <c r="W87" s="36">
        <v>2</v>
      </c>
      <c r="X87" s="36">
        <v>0</v>
      </c>
      <c r="Y87" s="37">
        <v>0.4</v>
      </c>
      <c r="Z87" s="32">
        <v>76</v>
      </c>
      <c r="AB87" s="30" t="s">
        <v>90</v>
      </c>
      <c r="AC87" s="36">
        <v>1</v>
      </c>
      <c r="AD87" s="36">
        <v>3</v>
      </c>
      <c r="AE87" s="36">
        <v>2</v>
      </c>
      <c r="AF87" s="36">
        <v>3</v>
      </c>
      <c r="AG87" s="36">
        <v>3</v>
      </c>
      <c r="AH87" s="37">
        <v>2.4</v>
      </c>
      <c r="AI87" s="32">
        <v>66</v>
      </c>
      <c r="AK87" s="30" t="s">
        <v>90</v>
      </c>
      <c r="AL87" s="36">
        <v>1</v>
      </c>
      <c r="AM87" s="36">
        <v>3</v>
      </c>
      <c r="AN87" s="36">
        <v>2</v>
      </c>
      <c r="AO87" s="36">
        <v>3</v>
      </c>
      <c r="AP87" s="36">
        <v>3</v>
      </c>
      <c r="AQ87" s="37">
        <v>2.4</v>
      </c>
      <c r="AR87" s="32">
        <v>69</v>
      </c>
    </row>
    <row r="88" spans="1:44" x14ac:dyDescent="0.25">
      <c r="A88" s="30" t="s">
        <v>91</v>
      </c>
      <c r="B88" s="36">
        <v>15</v>
      </c>
      <c r="C88" s="36">
        <v>27</v>
      </c>
      <c r="D88" s="36">
        <v>22</v>
      </c>
      <c r="E88" s="36">
        <v>37</v>
      </c>
      <c r="F88" s="36">
        <v>29</v>
      </c>
      <c r="G88" s="37">
        <v>26</v>
      </c>
      <c r="H88" s="32">
        <v>40</v>
      </c>
      <c r="J88" s="30" t="s">
        <v>91</v>
      </c>
      <c r="K88" s="36">
        <v>1</v>
      </c>
      <c r="L88" s="36">
        <v>0</v>
      </c>
      <c r="M88" s="36">
        <v>1</v>
      </c>
      <c r="N88" s="36">
        <v>1</v>
      </c>
      <c r="O88" s="36">
        <v>3</v>
      </c>
      <c r="P88" s="37">
        <v>1.2</v>
      </c>
      <c r="Q88" s="32">
        <v>41</v>
      </c>
      <c r="S88" s="30" t="s">
        <v>91</v>
      </c>
      <c r="T88" s="36">
        <v>1</v>
      </c>
      <c r="U88" s="36">
        <v>0</v>
      </c>
      <c r="V88" s="36">
        <v>1</v>
      </c>
      <c r="W88" s="36">
        <v>1</v>
      </c>
      <c r="X88" s="36">
        <v>3</v>
      </c>
      <c r="Y88" s="37">
        <v>1.2</v>
      </c>
      <c r="Z88" s="32">
        <v>41</v>
      </c>
      <c r="AB88" s="30" t="s">
        <v>91</v>
      </c>
      <c r="AC88" s="36">
        <v>1</v>
      </c>
      <c r="AD88" s="36">
        <v>9</v>
      </c>
      <c r="AE88" s="36">
        <v>3</v>
      </c>
      <c r="AF88" s="36">
        <v>9</v>
      </c>
      <c r="AG88" s="36">
        <v>7</v>
      </c>
      <c r="AH88" s="37">
        <v>5.8</v>
      </c>
      <c r="AI88" s="32">
        <v>36</v>
      </c>
      <c r="AK88" s="30" t="s">
        <v>91</v>
      </c>
      <c r="AL88" s="36">
        <v>1</v>
      </c>
      <c r="AM88" s="36">
        <v>9</v>
      </c>
      <c r="AN88" s="36">
        <v>3</v>
      </c>
      <c r="AO88" s="36">
        <v>10</v>
      </c>
      <c r="AP88" s="36">
        <v>7</v>
      </c>
      <c r="AQ88" s="37">
        <v>6</v>
      </c>
      <c r="AR88" s="32">
        <v>39</v>
      </c>
    </row>
    <row r="89" spans="1:44" x14ac:dyDescent="0.25">
      <c r="A89" s="30" t="s">
        <v>92</v>
      </c>
      <c r="B89" s="36">
        <v>28</v>
      </c>
      <c r="C89" s="36">
        <v>23</v>
      </c>
      <c r="D89" s="36">
        <v>24</v>
      </c>
      <c r="E89" s="36">
        <v>16</v>
      </c>
      <c r="F89" s="36">
        <v>31</v>
      </c>
      <c r="G89" s="37">
        <v>24.4</v>
      </c>
      <c r="H89" s="32">
        <v>41</v>
      </c>
      <c r="J89" s="30" t="s">
        <v>92</v>
      </c>
      <c r="K89" s="36">
        <v>0</v>
      </c>
      <c r="L89" s="36">
        <v>2</v>
      </c>
      <c r="M89" s="36">
        <v>2</v>
      </c>
      <c r="N89" s="36">
        <v>0</v>
      </c>
      <c r="O89" s="36">
        <v>0</v>
      </c>
      <c r="P89" s="37">
        <v>0.8</v>
      </c>
      <c r="Q89" s="32">
        <v>59</v>
      </c>
      <c r="S89" s="30" t="s">
        <v>92</v>
      </c>
      <c r="T89" s="36">
        <v>0</v>
      </c>
      <c r="U89" s="36">
        <v>2</v>
      </c>
      <c r="V89" s="36">
        <v>2</v>
      </c>
      <c r="W89" s="36">
        <v>0</v>
      </c>
      <c r="X89" s="36">
        <v>0</v>
      </c>
      <c r="Y89" s="37">
        <v>0.8</v>
      </c>
      <c r="Z89" s="32">
        <v>60</v>
      </c>
      <c r="AB89" s="30" t="s">
        <v>92</v>
      </c>
      <c r="AC89" s="36">
        <v>6</v>
      </c>
      <c r="AD89" s="36">
        <v>8</v>
      </c>
      <c r="AE89" s="36">
        <v>2</v>
      </c>
      <c r="AF89" s="36">
        <v>3</v>
      </c>
      <c r="AG89" s="36">
        <v>4</v>
      </c>
      <c r="AH89" s="37">
        <v>4.5999999999999996</v>
      </c>
      <c r="AI89" s="32">
        <v>47</v>
      </c>
      <c r="AK89" s="30" t="s">
        <v>92</v>
      </c>
      <c r="AL89" s="36">
        <v>6</v>
      </c>
      <c r="AM89" s="36">
        <v>8</v>
      </c>
      <c r="AN89" s="36">
        <v>3</v>
      </c>
      <c r="AO89" s="36">
        <v>3</v>
      </c>
      <c r="AP89" s="36">
        <v>4</v>
      </c>
      <c r="AQ89" s="37">
        <v>4.8</v>
      </c>
      <c r="AR89" s="32">
        <v>48</v>
      </c>
    </row>
    <row r="90" spans="1:44" x14ac:dyDescent="0.25">
      <c r="A90" s="30" t="s">
        <v>93</v>
      </c>
      <c r="B90" s="36">
        <v>31</v>
      </c>
      <c r="C90" s="36">
        <v>37</v>
      </c>
      <c r="D90" s="36">
        <v>31</v>
      </c>
      <c r="E90" s="36">
        <v>40</v>
      </c>
      <c r="F90" s="36">
        <v>43</v>
      </c>
      <c r="G90" s="37">
        <v>36.4</v>
      </c>
      <c r="H90" s="32">
        <v>32</v>
      </c>
      <c r="J90" s="30" t="s">
        <v>93</v>
      </c>
      <c r="K90" s="36">
        <v>0</v>
      </c>
      <c r="L90" s="36">
        <v>1</v>
      </c>
      <c r="M90" s="36">
        <v>3</v>
      </c>
      <c r="N90" s="36">
        <v>2</v>
      </c>
      <c r="O90" s="36">
        <v>0</v>
      </c>
      <c r="P90" s="37">
        <v>1.2</v>
      </c>
      <c r="Q90" s="32">
        <v>41</v>
      </c>
      <c r="S90" s="30" t="s">
        <v>93</v>
      </c>
      <c r="T90" s="36">
        <v>0</v>
      </c>
      <c r="U90" s="36">
        <v>1</v>
      </c>
      <c r="V90" s="36">
        <v>3</v>
      </c>
      <c r="W90" s="36">
        <v>2</v>
      </c>
      <c r="X90" s="36">
        <v>0</v>
      </c>
      <c r="Y90" s="37">
        <v>1.2</v>
      </c>
      <c r="Z90" s="32">
        <v>41</v>
      </c>
      <c r="AB90" s="30" t="s">
        <v>93</v>
      </c>
      <c r="AC90" s="36">
        <v>7</v>
      </c>
      <c r="AD90" s="36">
        <v>12</v>
      </c>
      <c r="AE90" s="36">
        <v>6</v>
      </c>
      <c r="AF90" s="36">
        <v>11</v>
      </c>
      <c r="AG90" s="36">
        <v>3</v>
      </c>
      <c r="AH90" s="37">
        <v>7.8</v>
      </c>
      <c r="AI90" s="32">
        <v>27</v>
      </c>
      <c r="AK90" s="30" t="s">
        <v>93</v>
      </c>
      <c r="AL90" s="36">
        <v>8</v>
      </c>
      <c r="AM90" s="36">
        <v>12</v>
      </c>
      <c r="AN90" s="36">
        <v>8</v>
      </c>
      <c r="AO90" s="36">
        <v>14</v>
      </c>
      <c r="AP90" s="36">
        <v>3</v>
      </c>
      <c r="AQ90" s="37">
        <v>9</v>
      </c>
      <c r="AR90" s="32">
        <v>25</v>
      </c>
    </row>
    <row r="91" spans="1:44" x14ac:dyDescent="0.25">
      <c r="A91" s="30" t="s">
        <v>94</v>
      </c>
      <c r="B91" s="36">
        <v>10</v>
      </c>
      <c r="C91" s="36">
        <v>20</v>
      </c>
      <c r="D91" s="36">
        <v>23</v>
      </c>
      <c r="E91" s="36">
        <v>13</v>
      </c>
      <c r="F91" s="36">
        <v>19</v>
      </c>
      <c r="G91" s="37">
        <v>17</v>
      </c>
      <c r="H91" s="32">
        <v>55</v>
      </c>
      <c r="J91" s="30" t="s">
        <v>94</v>
      </c>
      <c r="K91" s="36">
        <v>0</v>
      </c>
      <c r="L91" s="36">
        <v>0</v>
      </c>
      <c r="M91" s="36">
        <v>2</v>
      </c>
      <c r="N91" s="36">
        <v>2</v>
      </c>
      <c r="O91" s="36">
        <v>1</v>
      </c>
      <c r="P91" s="37">
        <v>1</v>
      </c>
      <c r="Q91" s="32">
        <v>51</v>
      </c>
      <c r="S91" s="30" t="s">
        <v>94</v>
      </c>
      <c r="T91" s="36">
        <v>0</v>
      </c>
      <c r="U91" s="36">
        <v>0</v>
      </c>
      <c r="V91" s="36">
        <v>2</v>
      </c>
      <c r="W91" s="36">
        <v>2</v>
      </c>
      <c r="X91" s="36">
        <v>1</v>
      </c>
      <c r="Y91" s="37">
        <v>1</v>
      </c>
      <c r="Z91" s="32">
        <v>51</v>
      </c>
      <c r="AB91" s="30" t="s">
        <v>94</v>
      </c>
      <c r="AC91" s="36">
        <v>2</v>
      </c>
      <c r="AD91" s="36">
        <v>5</v>
      </c>
      <c r="AE91" s="36">
        <v>10</v>
      </c>
      <c r="AF91" s="36">
        <v>0</v>
      </c>
      <c r="AG91" s="36">
        <v>4</v>
      </c>
      <c r="AH91" s="37">
        <v>4.2</v>
      </c>
      <c r="AI91" s="32">
        <v>51</v>
      </c>
      <c r="AK91" s="30" t="s">
        <v>94</v>
      </c>
      <c r="AL91" s="36">
        <v>2</v>
      </c>
      <c r="AM91" s="36">
        <v>5</v>
      </c>
      <c r="AN91" s="36">
        <v>11</v>
      </c>
      <c r="AO91" s="36">
        <v>0</v>
      </c>
      <c r="AP91" s="36">
        <v>4</v>
      </c>
      <c r="AQ91" s="37">
        <v>4.4000000000000004</v>
      </c>
      <c r="AR91" s="32">
        <v>51</v>
      </c>
    </row>
    <row r="92" spans="1:44" x14ac:dyDescent="0.25">
      <c r="A92" s="30" t="s">
        <v>95</v>
      </c>
      <c r="B92" s="36">
        <v>19</v>
      </c>
      <c r="C92" s="36">
        <v>28</v>
      </c>
      <c r="D92" s="36">
        <v>18</v>
      </c>
      <c r="E92" s="36">
        <v>41</v>
      </c>
      <c r="F92" s="36">
        <v>26</v>
      </c>
      <c r="G92" s="37">
        <v>26.4</v>
      </c>
      <c r="H92" s="32">
        <v>39</v>
      </c>
      <c r="J92" s="30" t="s">
        <v>95</v>
      </c>
      <c r="K92" s="36">
        <v>0</v>
      </c>
      <c r="L92" s="36">
        <v>0</v>
      </c>
      <c r="M92" s="36">
        <v>0</v>
      </c>
      <c r="N92" s="36">
        <v>1</v>
      </c>
      <c r="O92" s="36">
        <v>0</v>
      </c>
      <c r="P92" s="37">
        <v>0.2</v>
      </c>
      <c r="Q92" s="32">
        <v>85</v>
      </c>
      <c r="S92" s="30" t="s">
        <v>95</v>
      </c>
      <c r="T92" s="36">
        <v>0</v>
      </c>
      <c r="U92" s="36">
        <v>0</v>
      </c>
      <c r="V92" s="36">
        <v>0</v>
      </c>
      <c r="W92" s="36">
        <v>1</v>
      </c>
      <c r="X92" s="36">
        <v>0</v>
      </c>
      <c r="Y92" s="37">
        <v>0.2</v>
      </c>
      <c r="Z92" s="32">
        <v>85</v>
      </c>
      <c r="AB92" s="30" t="s">
        <v>95</v>
      </c>
      <c r="AC92" s="36">
        <v>4</v>
      </c>
      <c r="AD92" s="36">
        <v>6</v>
      </c>
      <c r="AE92" s="36">
        <v>6</v>
      </c>
      <c r="AF92" s="36">
        <v>8</v>
      </c>
      <c r="AG92" s="36">
        <v>10</v>
      </c>
      <c r="AH92" s="37">
        <v>6.8</v>
      </c>
      <c r="AI92" s="32">
        <v>32</v>
      </c>
      <c r="AK92" s="30" t="s">
        <v>95</v>
      </c>
      <c r="AL92" s="36">
        <v>4</v>
      </c>
      <c r="AM92" s="36">
        <v>6</v>
      </c>
      <c r="AN92" s="36">
        <v>6</v>
      </c>
      <c r="AO92" s="36">
        <v>9</v>
      </c>
      <c r="AP92" s="36">
        <v>10</v>
      </c>
      <c r="AQ92" s="37">
        <v>7</v>
      </c>
      <c r="AR92" s="32">
        <v>32</v>
      </c>
    </row>
    <row r="93" spans="1:44" x14ac:dyDescent="0.25">
      <c r="A93" s="30" t="s">
        <v>96</v>
      </c>
      <c r="B93" s="36">
        <v>0</v>
      </c>
      <c r="C93" s="36">
        <v>4</v>
      </c>
      <c r="D93" s="36">
        <v>1</v>
      </c>
      <c r="E93" s="36">
        <v>0</v>
      </c>
      <c r="F93" s="36">
        <v>0</v>
      </c>
      <c r="G93" s="37">
        <v>1</v>
      </c>
      <c r="H93" s="32">
        <v>99</v>
      </c>
      <c r="J93" s="30" t="s">
        <v>96</v>
      </c>
      <c r="K93" s="36">
        <v>0</v>
      </c>
      <c r="L93" s="36">
        <v>1</v>
      </c>
      <c r="M93" s="36">
        <v>0</v>
      </c>
      <c r="N93" s="36">
        <v>0</v>
      </c>
      <c r="O93" s="36">
        <v>0</v>
      </c>
      <c r="P93" s="37">
        <v>0.2</v>
      </c>
      <c r="Q93" s="32">
        <v>85</v>
      </c>
      <c r="S93" s="30" t="s">
        <v>96</v>
      </c>
      <c r="T93" s="36">
        <v>0</v>
      </c>
      <c r="U93" s="36">
        <v>1</v>
      </c>
      <c r="V93" s="36">
        <v>0</v>
      </c>
      <c r="W93" s="36">
        <v>0</v>
      </c>
      <c r="X93" s="36">
        <v>0</v>
      </c>
      <c r="Y93" s="37">
        <v>0.2</v>
      </c>
      <c r="Z93" s="32">
        <v>85</v>
      </c>
      <c r="AB93" s="30" t="s">
        <v>96</v>
      </c>
      <c r="AC93" s="36">
        <v>0</v>
      </c>
      <c r="AD93" s="36">
        <v>1</v>
      </c>
      <c r="AE93" s="36">
        <v>0</v>
      </c>
      <c r="AF93" s="36">
        <v>0</v>
      </c>
      <c r="AG93" s="36">
        <v>0</v>
      </c>
      <c r="AH93" s="37">
        <v>0.2</v>
      </c>
      <c r="AI93" s="32">
        <v>97</v>
      </c>
      <c r="AK93" s="30" t="s">
        <v>96</v>
      </c>
      <c r="AL93" s="36">
        <v>0</v>
      </c>
      <c r="AM93" s="36">
        <v>1</v>
      </c>
      <c r="AN93" s="36">
        <v>0</v>
      </c>
      <c r="AO93" s="36">
        <v>0</v>
      </c>
      <c r="AP93" s="36">
        <v>0</v>
      </c>
      <c r="AQ93" s="37">
        <v>0.2</v>
      </c>
      <c r="AR93" s="32">
        <v>98</v>
      </c>
    </row>
    <row r="94" spans="1:44" x14ac:dyDescent="0.25">
      <c r="A94" s="30" t="s">
        <v>97</v>
      </c>
      <c r="B94" s="36">
        <v>57</v>
      </c>
      <c r="C94" s="36">
        <v>68</v>
      </c>
      <c r="D94" s="36">
        <v>68</v>
      </c>
      <c r="E94" s="36">
        <v>71</v>
      </c>
      <c r="F94" s="36">
        <v>61</v>
      </c>
      <c r="G94" s="37">
        <v>65</v>
      </c>
      <c r="H94" s="32">
        <v>16</v>
      </c>
      <c r="J94" s="30" t="s">
        <v>97</v>
      </c>
      <c r="K94" s="36">
        <v>2</v>
      </c>
      <c r="L94" s="36">
        <v>3</v>
      </c>
      <c r="M94" s="36">
        <v>6</v>
      </c>
      <c r="N94" s="36">
        <v>3</v>
      </c>
      <c r="O94" s="36">
        <v>6</v>
      </c>
      <c r="P94" s="37">
        <v>4</v>
      </c>
      <c r="Q94" s="32">
        <v>15</v>
      </c>
      <c r="S94" s="30" t="s">
        <v>97</v>
      </c>
      <c r="T94" s="36">
        <v>2</v>
      </c>
      <c r="U94" s="36">
        <v>3</v>
      </c>
      <c r="V94" s="36">
        <v>6</v>
      </c>
      <c r="W94" s="36">
        <v>3</v>
      </c>
      <c r="X94" s="36">
        <v>6</v>
      </c>
      <c r="Y94" s="37">
        <v>4</v>
      </c>
      <c r="Z94" s="32">
        <v>16</v>
      </c>
      <c r="AB94" s="30" t="s">
        <v>97</v>
      </c>
      <c r="AC94" s="36">
        <v>14</v>
      </c>
      <c r="AD94" s="36">
        <v>10</v>
      </c>
      <c r="AE94" s="36">
        <v>10</v>
      </c>
      <c r="AF94" s="36">
        <v>9</v>
      </c>
      <c r="AG94" s="36">
        <v>11</v>
      </c>
      <c r="AH94" s="37">
        <v>10.8</v>
      </c>
      <c r="AI94" s="32">
        <v>18</v>
      </c>
      <c r="AK94" s="30" t="s">
        <v>97</v>
      </c>
      <c r="AL94" s="36">
        <v>14</v>
      </c>
      <c r="AM94" s="36">
        <v>11</v>
      </c>
      <c r="AN94" s="36">
        <v>10</v>
      </c>
      <c r="AO94" s="36">
        <v>10</v>
      </c>
      <c r="AP94" s="36">
        <v>13</v>
      </c>
      <c r="AQ94" s="37">
        <v>11.6</v>
      </c>
      <c r="AR94" s="32">
        <v>19</v>
      </c>
    </row>
    <row r="95" spans="1:44" x14ac:dyDescent="0.25">
      <c r="A95" s="30" t="s">
        <v>98</v>
      </c>
      <c r="B95" s="36">
        <v>11</v>
      </c>
      <c r="C95" s="36">
        <v>10</v>
      </c>
      <c r="D95" s="36">
        <v>11</v>
      </c>
      <c r="E95" s="36">
        <v>15</v>
      </c>
      <c r="F95" s="36">
        <v>7</v>
      </c>
      <c r="G95" s="37">
        <v>10.8</v>
      </c>
      <c r="H95" s="32">
        <v>73</v>
      </c>
      <c r="J95" s="30" t="s">
        <v>98</v>
      </c>
      <c r="K95" s="36">
        <v>2</v>
      </c>
      <c r="L95" s="36">
        <v>0</v>
      </c>
      <c r="M95" s="36">
        <v>0</v>
      </c>
      <c r="N95" s="36">
        <v>0</v>
      </c>
      <c r="O95" s="36">
        <v>1</v>
      </c>
      <c r="P95" s="37">
        <v>0.6</v>
      </c>
      <c r="Q95" s="32">
        <v>69</v>
      </c>
      <c r="S95" s="30" t="s">
        <v>98</v>
      </c>
      <c r="T95" s="36">
        <v>2</v>
      </c>
      <c r="U95" s="36">
        <v>0</v>
      </c>
      <c r="V95" s="36">
        <v>0</v>
      </c>
      <c r="W95" s="36">
        <v>0</v>
      </c>
      <c r="X95" s="36">
        <v>1</v>
      </c>
      <c r="Y95" s="37">
        <v>0.6</v>
      </c>
      <c r="Z95" s="32">
        <v>69</v>
      </c>
      <c r="AB95" s="30" t="s">
        <v>98</v>
      </c>
      <c r="AC95" s="36">
        <v>2</v>
      </c>
      <c r="AD95" s="36">
        <v>3</v>
      </c>
      <c r="AE95" s="36">
        <v>4</v>
      </c>
      <c r="AF95" s="36">
        <v>6</v>
      </c>
      <c r="AG95" s="36">
        <v>2</v>
      </c>
      <c r="AH95" s="37">
        <v>3.4</v>
      </c>
      <c r="AI95" s="32">
        <v>56</v>
      </c>
      <c r="AK95" s="30" t="s">
        <v>98</v>
      </c>
      <c r="AL95" s="36">
        <v>3</v>
      </c>
      <c r="AM95" s="36">
        <v>4</v>
      </c>
      <c r="AN95" s="36">
        <v>4</v>
      </c>
      <c r="AO95" s="36">
        <v>6</v>
      </c>
      <c r="AP95" s="36">
        <v>2</v>
      </c>
      <c r="AQ95" s="37">
        <v>3.8</v>
      </c>
      <c r="AR95" s="32">
        <v>55</v>
      </c>
    </row>
    <row r="96" spans="1:44" x14ac:dyDescent="0.25">
      <c r="A96" s="30" t="s">
        <v>99</v>
      </c>
      <c r="B96" s="36">
        <v>267</v>
      </c>
      <c r="C96" s="36">
        <v>272</v>
      </c>
      <c r="D96" s="36">
        <v>272</v>
      </c>
      <c r="E96" s="36">
        <v>287</v>
      </c>
      <c r="F96" s="36">
        <v>303</v>
      </c>
      <c r="G96" s="37">
        <v>280.2</v>
      </c>
      <c r="H96" s="32">
        <v>1</v>
      </c>
      <c r="J96" s="30" t="s">
        <v>99</v>
      </c>
      <c r="K96" s="36">
        <v>13</v>
      </c>
      <c r="L96" s="36">
        <v>12</v>
      </c>
      <c r="M96" s="36">
        <v>8</v>
      </c>
      <c r="N96" s="36">
        <v>13</v>
      </c>
      <c r="O96" s="36">
        <v>12</v>
      </c>
      <c r="P96" s="37">
        <v>11.6</v>
      </c>
      <c r="Q96" s="32">
        <v>2</v>
      </c>
      <c r="S96" s="30" t="s">
        <v>99</v>
      </c>
      <c r="T96" s="36">
        <v>13</v>
      </c>
      <c r="U96" s="36">
        <v>13</v>
      </c>
      <c r="V96" s="36">
        <v>8</v>
      </c>
      <c r="W96" s="36">
        <v>13</v>
      </c>
      <c r="X96" s="36">
        <v>13</v>
      </c>
      <c r="Y96" s="37">
        <v>12</v>
      </c>
      <c r="Z96" s="32">
        <v>2</v>
      </c>
      <c r="AB96" s="30" t="s">
        <v>99</v>
      </c>
      <c r="AC96" s="36">
        <v>47</v>
      </c>
      <c r="AD96" s="36">
        <v>47</v>
      </c>
      <c r="AE96" s="36">
        <v>40</v>
      </c>
      <c r="AF96" s="36">
        <v>46</v>
      </c>
      <c r="AG96" s="36">
        <v>63</v>
      </c>
      <c r="AH96" s="37">
        <v>48.6</v>
      </c>
      <c r="AI96" s="32">
        <v>1</v>
      </c>
      <c r="AK96" s="30" t="s">
        <v>99</v>
      </c>
      <c r="AL96" s="36">
        <v>52</v>
      </c>
      <c r="AM96" s="36">
        <v>52</v>
      </c>
      <c r="AN96" s="36">
        <v>41</v>
      </c>
      <c r="AO96" s="36">
        <v>49</v>
      </c>
      <c r="AP96" s="36">
        <v>67</v>
      </c>
      <c r="AQ96" s="37">
        <v>52.2</v>
      </c>
      <c r="AR96" s="32">
        <v>1</v>
      </c>
    </row>
    <row r="97" spans="1:44" x14ac:dyDescent="0.25">
      <c r="A97" s="30" t="s">
        <v>100</v>
      </c>
      <c r="B97" s="36">
        <v>1</v>
      </c>
      <c r="C97" s="36">
        <v>4</v>
      </c>
      <c r="D97" s="36">
        <v>4</v>
      </c>
      <c r="E97" s="36">
        <v>3</v>
      </c>
      <c r="F97" s="36">
        <v>2</v>
      </c>
      <c r="G97" s="37">
        <v>2.8</v>
      </c>
      <c r="H97" s="32">
        <v>95</v>
      </c>
      <c r="J97" s="30" t="s">
        <v>100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7">
        <v>0</v>
      </c>
      <c r="Q97" s="32">
        <v>92</v>
      </c>
      <c r="S97" s="30" t="s">
        <v>100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7">
        <v>0</v>
      </c>
      <c r="Z97" s="32">
        <v>92</v>
      </c>
      <c r="AB97" s="30" t="s">
        <v>100</v>
      </c>
      <c r="AC97" s="36">
        <v>0</v>
      </c>
      <c r="AD97" s="36">
        <v>2</v>
      </c>
      <c r="AE97" s="36">
        <v>2</v>
      </c>
      <c r="AF97" s="36">
        <v>0</v>
      </c>
      <c r="AG97" s="36">
        <v>1</v>
      </c>
      <c r="AH97" s="37">
        <v>1</v>
      </c>
      <c r="AI97" s="32">
        <v>89</v>
      </c>
      <c r="AK97" s="30" t="s">
        <v>100</v>
      </c>
      <c r="AL97" s="36">
        <v>0</v>
      </c>
      <c r="AM97" s="36">
        <v>2</v>
      </c>
      <c r="AN97" s="36">
        <v>2</v>
      </c>
      <c r="AO97" s="36">
        <v>0</v>
      </c>
      <c r="AP97" s="36">
        <v>1</v>
      </c>
      <c r="AQ97" s="37">
        <v>1</v>
      </c>
      <c r="AR97" s="32">
        <v>89</v>
      </c>
    </row>
    <row r="98" spans="1:44" x14ac:dyDescent="0.25">
      <c r="A98" s="30" t="s">
        <v>101</v>
      </c>
      <c r="B98" s="36">
        <v>2</v>
      </c>
      <c r="C98" s="36">
        <v>1</v>
      </c>
      <c r="D98" s="36">
        <v>0</v>
      </c>
      <c r="E98" s="36">
        <v>3</v>
      </c>
      <c r="F98" s="36">
        <v>5</v>
      </c>
      <c r="G98" s="37">
        <v>2.2000000000000002</v>
      </c>
      <c r="H98" s="32">
        <v>97</v>
      </c>
      <c r="J98" s="30" t="s">
        <v>101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7">
        <v>0</v>
      </c>
      <c r="Q98" s="32">
        <v>92</v>
      </c>
      <c r="S98" s="30" t="s">
        <v>101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7">
        <v>0</v>
      </c>
      <c r="Z98" s="32">
        <v>92</v>
      </c>
      <c r="AB98" s="30" t="s">
        <v>101</v>
      </c>
      <c r="AC98" s="36">
        <v>1</v>
      </c>
      <c r="AD98" s="36">
        <v>1</v>
      </c>
      <c r="AE98" s="36">
        <v>0</v>
      </c>
      <c r="AF98" s="36">
        <v>1</v>
      </c>
      <c r="AG98" s="36">
        <v>0</v>
      </c>
      <c r="AH98" s="37">
        <v>0.6</v>
      </c>
      <c r="AI98" s="32">
        <v>92</v>
      </c>
      <c r="AK98" s="30" t="s">
        <v>101</v>
      </c>
      <c r="AL98" s="36">
        <v>1</v>
      </c>
      <c r="AM98" s="36">
        <v>1</v>
      </c>
      <c r="AN98" s="36">
        <v>0</v>
      </c>
      <c r="AO98" s="36">
        <v>1</v>
      </c>
      <c r="AP98" s="36">
        <v>0</v>
      </c>
      <c r="AQ98" s="37">
        <v>0.6</v>
      </c>
      <c r="AR98" s="32">
        <v>93</v>
      </c>
    </row>
    <row r="99" spans="1:44" x14ac:dyDescent="0.25">
      <c r="A99" s="30" t="s">
        <v>102</v>
      </c>
      <c r="B99" s="36">
        <v>13</v>
      </c>
      <c r="C99" s="36">
        <v>18</v>
      </c>
      <c r="D99" s="36">
        <v>33</v>
      </c>
      <c r="E99" s="36">
        <v>20</v>
      </c>
      <c r="F99" s="36">
        <v>17</v>
      </c>
      <c r="G99" s="37">
        <v>20.2</v>
      </c>
      <c r="H99" s="32">
        <v>50</v>
      </c>
      <c r="J99" s="30" t="s">
        <v>102</v>
      </c>
      <c r="K99" s="36">
        <v>1</v>
      </c>
      <c r="L99" s="36">
        <v>1</v>
      </c>
      <c r="M99" s="36">
        <v>2</v>
      </c>
      <c r="N99" s="36">
        <v>0</v>
      </c>
      <c r="O99" s="36">
        <v>0</v>
      </c>
      <c r="P99" s="37">
        <v>0.8</v>
      </c>
      <c r="Q99" s="32">
        <v>59</v>
      </c>
      <c r="S99" s="30" t="s">
        <v>102</v>
      </c>
      <c r="T99" s="36">
        <v>1</v>
      </c>
      <c r="U99" s="36">
        <v>1</v>
      </c>
      <c r="V99" s="36">
        <v>2</v>
      </c>
      <c r="W99" s="36">
        <v>0</v>
      </c>
      <c r="X99" s="36">
        <v>0</v>
      </c>
      <c r="Y99" s="37">
        <v>0.8</v>
      </c>
      <c r="Z99" s="32">
        <v>60</v>
      </c>
      <c r="AB99" s="30" t="s">
        <v>102</v>
      </c>
      <c r="AC99" s="36">
        <v>3</v>
      </c>
      <c r="AD99" s="36">
        <v>2</v>
      </c>
      <c r="AE99" s="36">
        <v>9</v>
      </c>
      <c r="AF99" s="36">
        <v>2</v>
      </c>
      <c r="AG99" s="36">
        <v>1</v>
      </c>
      <c r="AH99" s="37">
        <v>3.4</v>
      </c>
      <c r="AI99" s="32">
        <v>56</v>
      </c>
      <c r="AK99" s="30" t="s">
        <v>102</v>
      </c>
      <c r="AL99" s="36">
        <v>3</v>
      </c>
      <c r="AM99" s="36">
        <v>2</v>
      </c>
      <c r="AN99" s="36">
        <v>9</v>
      </c>
      <c r="AO99" s="36">
        <v>3</v>
      </c>
      <c r="AP99" s="36">
        <v>2</v>
      </c>
      <c r="AQ99" s="37">
        <v>3.8</v>
      </c>
      <c r="AR99" s="32">
        <v>55</v>
      </c>
    </row>
    <row r="100" spans="1:44" x14ac:dyDescent="0.25">
      <c r="A100" s="30" t="s">
        <v>103</v>
      </c>
      <c r="B100" s="36">
        <v>44</v>
      </c>
      <c r="C100" s="36">
        <v>52</v>
      </c>
      <c r="D100" s="36">
        <v>44</v>
      </c>
      <c r="E100" s="36">
        <v>44</v>
      </c>
      <c r="F100" s="36">
        <v>31</v>
      </c>
      <c r="G100" s="37">
        <v>43</v>
      </c>
      <c r="H100" s="32">
        <v>27</v>
      </c>
      <c r="J100" s="30" t="s">
        <v>103</v>
      </c>
      <c r="K100" s="36">
        <v>2</v>
      </c>
      <c r="L100" s="36">
        <v>2</v>
      </c>
      <c r="M100" s="36">
        <v>2</v>
      </c>
      <c r="N100" s="36">
        <v>1</v>
      </c>
      <c r="O100" s="36">
        <v>2</v>
      </c>
      <c r="P100" s="37">
        <v>1.8</v>
      </c>
      <c r="Q100" s="32">
        <v>31</v>
      </c>
      <c r="S100" s="30" t="s">
        <v>103</v>
      </c>
      <c r="T100" s="36">
        <v>2</v>
      </c>
      <c r="U100" s="36">
        <v>2</v>
      </c>
      <c r="V100" s="36">
        <v>2</v>
      </c>
      <c r="W100" s="36">
        <v>1</v>
      </c>
      <c r="X100" s="36">
        <v>2</v>
      </c>
      <c r="Y100" s="37">
        <v>1.8</v>
      </c>
      <c r="Z100" s="32">
        <v>31</v>
      </c>
      <c r="AB100" s="30" t="s">
        <v>103</v>
      </c>
      <c r="AC100" s="36">
        <v>3</v>
      </c>
      <c r="AD100" s="36">
        <v>14</v>
      </c>
      <c r="AE100" s="36">
        <v>11</v>
      </c>
      <c r="AF100" s="36">
        <v>12</v>
      </c>
      <c r="AG100" s="36">
        <v>13</v>
      </c>
      <c r="AH100" s="37">
        <v>10.6</v>
      </c>
      <c r="AI100" s="32">
        <v>20</v>
      </c>
      <c r="AK100" s="30" t="s">
        <v>103</v>
      </c>
      <c r="AL100" s="36">
        <v>4</v>
      </c>
      <c r="AM100" s="36">
        <v>15</v>
      </c>
      <c r="AN100" s="36">
        <v>11</v>
      </c>
      <c r="AO100" s="36">
        <v>12</v>
      </c>
      <c r="AP100" s="36">
        <v>13</v>
      </c>
      <c r="AQ100" s="37">
        <v>11</v>
      </c>
      <c r="AR100" s="32">
        <v>20</v>
      </c>
    </row>
    <row r="101" spans="1:44" x14ac:dyDescent="0.25">
      <c r="A101" s="30" t="s">
        <v>104</v>
      </c>
      <c r="B101" s="36">
        <v>29</v>
      </c>
      <c r="C101" s="36">
        <v>30</v>
      </c>
      <c r="D101" s="36">
        <v>31</v>
      </c>
      <c r="E101" s="36">
        <v>28</v>
      </c>
      <c r="F101" s="36">
        <v>41</v>
      </c>
      <c r="G101" s="37">
        <v>31.8</v>
      </c>
      <c r="H101" s="32">
        <v>36</v>
      </c>
      <c r="J101" s="30" t="s">
        <v>104</v>
      </c>
      <c r="K101" s="36">
        <v>2</v>
      </c>
      <c r="L101" s="36">
        <v>5</v>
      </c>
      <c r="M101" s="36">
        <v>5</v>
      </c>
      <c r="N101" s="36">
        <v>1</v>
      </c>
      <c r="O101" s="36">
        <v>4</v>
      </c>
      <c r="P101" s="37">
        <v>3.4</v>
      </c>
      <c r="Q101" s="32">
        <v>18</v>
      </c>
      <c r="S101" s="30" t="s">
        <v>104</v>
      </c>
      <c r="T101" s="36">
        <v>2</v>
      </c>
      <c r="U101" s="36">
        <v>5</v>
      </c>
      <c r="V101" s="36">
        <v>5</v>
      </c>
      <c r="W101" s="36">
        <v>2</v>
      </c>
      <c r="X101" s="36">
        <v>5</v>
      </c>
      <c r="Y101" s="37">
        <v>3.8</v>
      </c>
      <c r="Z101" s="32">
        <v>17</v>
      </c>
      <c r="AB101" s="30" t="s">
        <v>104</v>
      </c>
      <c r="AC101" s="36">
        <v>5</v>
      </c>
      <c r="AD101" s="36">
        <v>8</v>
      </c>
      <c r="AE101" s="36">
        <v>5</v>
      </c>
      <c r="AF101" s="36">
        <v>6</v>
      </c>
      <c r="AG101" s="36">
        <v>8</v>
      </c>
      <c r="AH101" s="37">
        <v>6.4</v>
      </c>
      <c r="AI101" s="32">
        <v>34</v>
      </c>
      <c r="AK101" s="30" t="s">
        <v>104</v>
      </c>
      <c r="AL101" s="36">
        <v>5</v>
      </c>
      <c r="AM101" s="36">
        <v>8</v>
      </c>
      <c r="AN101" s="36">
        <v>6</v>
      </c>
      <c r="AO101" s="36">
        <v>6</v>
      </c>
      <c r="AP101" s="36">
        <v>8</v>
      </c>
      <c r="AQ101" s="37">
        <v>6.6</v>
      </c>
      <c r="AR101" s="32">
        <v>36</v>
      </c>
    </row>
    <row r="102" spans="1:44" x14ac:dyDescent="0.25">
      <c r="A102" s="30" t="s">
        <v>105</v>
      </c>
      <c r="B102" s="36">
        <v>29</v>
      </c>
      <c r="C102" s="36">
        <v>16</v>
      </c>
      <c r="D102" s="36">
        <v>20</v>
      </c>
      <c r="E102" s="36">
        <v>21</v>
      </c>
      <c r="F102" s="36">
        <v>13</v>
      </c>
      <c r="G102" s="37">
        <v>19.8</v>
      </c>
      <c r="H102" s="32">
        <v>52</v>
      </c>
      <c r="J102" s="30" t="s">
        <v>105</v>
      </c>
      <c r="K102" s="36">
        <v>3</v>
      </c>
      <c r="L102" s="36">
        <v>0</v>
      </c>
      <c r="M102" s="36">
        <v>0</v>
      </c>
      <c r="N102" s="36">
        <v>1</v>
      </c>
      <c r="O102" s="36">
        <v>1</v>
      </c>
      <c r="P102" s="37">
        <v>1</v>
      </c>
      <c r="Q102" s="32">
        <v>51</v>
      </c>
      <c r="S102" s="30" t="s">
        <v>105</v>
      </c>
      <c r="T102" s="36">
        <v>3</v>
      </c>
      <c r="U102" s="36">
        <v>0</v>
      </c>
      <c r="V102" s="36">
        <v>0</v>
      </c>
      <c r="W102" s="36">
        <v>1</v>
      </c>
      <c r="X102" s="36">
        <v>1</v>
      </c>
      <c r="Y102" s="37">
        <v>1</v>
      </c>
      <c r="Z102" s="32">
        <v>51</v>
      </c>
      <c r="AB102" s="30" t="s">
        <v>105</v>
      </c>
      <c r="AC102" s="36">
        <v>7</v>
      </c>
      <c r="AD102" s="36">
        <v>3</v>
      </c>
      <c r="AE102" s="36">
        <v>4</v>
      </c>
      <c r="AF102" s="36">
        <v>2</v>
      </c>
      <c r="AG102" s="36">
        <v>4</v>
      </c>
      <c r="AH102" s="37">
        <v>4</v>
      </c>
      <c r="AI102" s="32">
        <v>52</v>
      </c>
      <c r="AK102" s="30" t="s">
        <v>105</v>
      </c>
      <c r="AL102" s="36">
        <v>7</v>
      </c>
      <c r="AM102" s="36">
        <v>3</v>
      </c>
      <c r="AN102" s="36">
        <v>4</v>
      </c>
      <c r="AO102" s="36">
        <v>2</v>
      </c>
      <c r="AP102" s="36">
        <v>4</v>
      </c>
      <c r="AQ102" s="37">
        <v>4</v>
      </c>
      <c r="AR102" s="32">
        <v>53</v>
      </c>
    </row>
    <row r="103" spans="1:44" x14ac:dyDescent="0.25">
      <c r="A103" s="30" t="s">
        <v>106</v>
      </c>
      <c r="B103" s="36">
        <v>11</v>
      </c>
      <c r="C103" s="36">
        <v>16</v>
      </c>
      <c r="D103" s="36">
        <v>12</v>
      </c>
      <c r="E103" s="36">
        <v>9</v>
      </c>
      <c r="F103" s="36">
        <v>14</v>
      </c>
      <c r="G103" s="37">
        <v>12.4</v>
      </c>
      <c r="H103" s="32">
        <v>68</v>
      </c>
      <c r="J103" s="30" t="s">
        <v>106</v>
      </c>
      <c r="K103" s="36">
        <v>0</v>
      </c>
      <c r="L103" s="36">
        <v>1</v>
      </c>
      <c r="M103" s="36">
        <v>1</v>
      </c>
      <c r="N103" s="36">
        <v>0</v>
      </c>
      <c r="O103" s="36">
        <v>2</v>
      </c>
      <c r="P103" s="37">
        <v>0.8</v>
      </c>
      <c r="Q103" s="32">
        <v>59</v>
      </c>
      <c r="S103" s="30" t="s">
        <v>106</v>
      </c>
      <c r="T103" s="36">
        <v>0</v>
      </c>
      <c r="U103" s="36">
        <v>1</v>
      </c>
      <c r="V103" s="36">
        <v>1</v>
      </c>
      <c r="W103" s="36">
        <v>0</v>
      </c>
      <c r="X103" s="36">
        <v>2</v>
      </c>
      <c r="Y103" s="37">
        <v>0.8</v>
      </c>
      <c r="Z103" s="32">
        <v>60</v>
      </c>
      <c r="AB103" s="30" t="s">
        <v>106</v>
      </c>
      <c r="AC103" s="36">
        <v>3</v>
      </c>
      <c r="AD103" s="36">
        <v>4</v>
      </c>
      <c r="AE103" s="36">
        <v>3</v>
      </c>
      <c r="AF103" s="36">
        <v>2</v>
      </c>
      <c r="AG103" s="36">
        <v>3</v>
      </c>
      <c r="AH103" s="37">
        <v>3</v>
      </c>
      <c r="AI103" s="32">
        <v>62</v>
      </c>
      <c r="AK103" s="30" t="s">
        <v>106</v>
      </c>
      <c r="AL103" s="36">
        <v>3</v>
      </c>
      <c r="AM103" s="36">
        <v>4</v>
      </c>
      <c r="AN103" s="36">
        <v>3</v>
      </c>
      <c r="AO103" s="36">
        <v>3</v>
      </c>
      <c r="AP103" s="36">
        <v>3</v>
      </c>
      <c r="AQ103" s="37">
        <v>3.2</v>
      </c>
      <c r="AR103" s="32">
        <v>61</v>
      </c>
    </row>
    <row r="104" spans="1:44" x14ac:dyDescent="0.25">
      <c r="A104" s="33" t="s">
        <v>107</v>
      </c>
      <c r="B104" s="38">
        <v>6</v>
      </c>
      <c r="C104" s="38">
        <v>11</v>
      </c>
      <c r="D104" s="38">
        <v>8</v>
      </c>
      <c r="E104" s="38">
        <v>4</v>
      </c>
      <c r="F104" s="38">
        <v>7</v>
      </c>
      <c r="G104" s="39">
        <v>7.2</v>
      </c>
      <c r="H104" s="35">
        <v>83</v>
      </c>
      <c r="J104" s="33" t="s">
        <v>107</v>
      </c>
      <c r="K104" s="38">
        <v>0</v>
      </c>
      <c r="L104" s="38">
        <v>0</v>
      </c>
      <c r="M104" s="38">
        <v>1</v>
      </c>
      <c r="N104" s="38">
        <v>0</v>
      </c>
      <c r="O104" s="38">
        <v>0</v>
      </c>
      <c r="P104" s="39">
        <v>0.2</v>
      </c>
      <c r="Q104" s="35">
        <v>85</v>
      </c>
      <c r="S104" s="33" t="s">
        <v>107</v>
      </c>
      <c r="T104" s="38">
        <v>0</v>
      </c>
      <c r="U104" s="38">
        <v>0</v>
      </c>
      <c r="V104" s="38">
        <v>1</v>
      </c>
      <c r="W104" s="38">
        <v>0</v>
      </c>
      <c r="X104" s="38">
        <v>0</v>
      </c>
      <c r="Y104" s="39">
        <v>0.2</v>
      </c>
      <c r="Z104" s="35">
        <v>85</v>
      </c>
      <c r="AB104" s="33" t="s">
        <v>107</v>
      </c>
      <c r="AC104" s="38">
        <v>0</v>
      </c>
      <c r="AD104" s="38">
        <v>3</v>
      </c>
      <c r="AE104" s="38">
        <v>2</v>
      </c>
      <c r="AF104" s="38">
        <v>1</v>
      </c>
      <c r="AG104" s="38">
        <v>0</v>
      </c>
      <c r="AH104" s="39">
        <v>1.2</v>
      </c>
      <c r="AI104" s="35">
        <v>86</v>
      </c>
      <c r="AK104" s="33" t="s">
        <v>107</v>
      </c>
      <c r="AL104" s="38">
        <v>0</v>
      </c>
      <c r="AM104" s="38">
        <v>3</v>
      </c>
      <c r="AN104" s="38">
        <v>2</v>
      </c>
      <c r="AO104" s="38">
        <v>1</v>
      </c>
      <c r="AP104" s="38">
        <v>0</v>
      </c>
      <c r="AQ104" s="39">
        <v>1.2</v>
      </c>
      <c r="AR104" s="35">
        <v>86</v>
      </c>
    </row>
    <row r="105" spans="1:44" x14ac:dyDescent="0.25">
      <c r="A105" s="40" t="s">
        <v>151</v>
      </c>
      <c r="B105" s="41">
        <f>SUBTOTAL(109,B5:B104)</f>
        <v>3317</v>
      </c>
      <c r="C105" s="41">
        <f>SUBTOTAL(109,C5:C104)</f>
        <v>3684</v>
      </c>
      <c r="D105" s="41">
        <f>SUBTOTAL(109,D5:D104)</f>
        <v>3702</v>
      </c>
      <c r="E105" s="41">
        <f>SUBTOTAL(109,E5:E104)</f>
        <v>3836</v>
      </c>
      <c r="F105" s="41">
        <f>SUBTOTAL(109,F5:F104)</f>
        <v>3790</v>
      </c>
      <c r="G105" s="42">
        <f>AVERAGE(Table22[[#This Row],[2020]:[2024]])</f>
        <v>3665.8</v>
      </c>
      <c r="H105" s="43"/>
      <c r="J105" s="40" t="s">
        <v>151</v>
      </c>
      <c r="K105" s="41">
        <f>SUBTOTAL(109,K5:K104)</f>
        <v>177</v>
      </c>
      <c r="L105" s="41">
        <f>SUBTOTAL(109,L5:L104)</f>
        <v>200</v>
      </c>
      <c r="M105" s="41">
        <f>SUBTOTAL(109,M5:M104)</f>
        <v>204</v>
      </c>
      <c r="N105" s="41">
        <f>SUBTOTAL(109,N5:N104)</f>
        <v>195</v>
      </c>
      <c r="O105" s="41">
        <f>SUBTOTAL(109,O5:O104)</f>
        <v>192</v>
      </c>
      <c r="P105" s="42">
        <f>AVERAGE(Table23[[#This Row],[2020]:[2024]])</f>
        <v>193.6</v>
      </c>
      <c r="Q105" s="43"/>
      <c r="S105" s="40" t="s">
        <v>151</v>
      </c>
      <c r="T105" s="41">
        <f>SUBTOTAL(109,T5:T104)</f>
        <v>179</v>
      </c>
      <c r="U105" s="41">
        <f>SUBTOTAL(109,U5:U104)</f>
        <v>207</v>
      </c>
      <c r="V105" s="41">
        <f>SUBTOTAL(109,V5:V104)</f>
        <v>209</v>
      </c>
      <c r="W105" s="41">
        <f>SUBTOTAL(109,W5:W104)</f>
        <v>205</v>
      </c>
      <c r="X105" s="41">
        <f>SUBTOTAL(109,X5:X104)</f>
        <v>196</v>
      </c>
      <c r="Y105" s="42">
        <f>AVERAGE(Table24[[#This Row],[2020]:[2024]])</f>
        <v>199.2</v>
      </c>
      <c r="Z105" s="43"/>
      <c r="AB105" s="40" t="s">
        <v>151</v>
      </c>
      <c r="AC105" s="41">
        <f>SUBTOTAL(109,AC5:AC104)</f>
        <v>559</v>
      </c>
      <c r="AD105" s="41">
        <f>SUBTOTAL(109,AD5:AD104)</f>
        <v>650</v>
      </c>
      <c r="AE105" s="41">
        <f>SUBTOTAL(109,AE5:AE104)</f>
        <v>640</v>
      </c>
      <c r="AF105" s="41">
        <f>SUBTOTAL(109,AF5:AF104)</f>
        <v>673</v>
      </c>
      <c r="AG105" s="41">
        <f>SUBTOTAL(109,AG5:AG104)</f>
        <v>673</v>
      </c>
      <c r="AH105" s="42">
        <f>AVERAGE(Table25[[#This Row],[2020]:[2024]])</f>
        <v>639</v>
      </c>
      <c r="AI105" s="43"/>
      <c r="AK105" s="40" t="s">
        <v>151</v>
      </c>
      <c r="AL105" s="41">
        <f>SUBTOTAL(109,AL5:AL104)</f>
        <v>598</v>
      </c>
      <c r="AM105" s="41">
        <f>SUBTOTAL(109,AM5:AM104)</f>
        <v>703</v>
      </c>
      <c r="AN105" s="41">
        <f>SUBTOTAL(109,AN5:AN104)</f>
        <v>689</v>
      </c>
      <c r="AO105" s="41">
        <f>SUBTOTAL(109,AO5:AO104)</f>
        <v>728</v>
      </c>
      <c r="AP105" s="41">
        <f>SUBTOTAL(109,AP5:AP104)</f>
        <v>712</v>
      </c>
      <c r="AQ105" s="42">
        <f>AVERAGE(Table26[[#This Row],[2020]:[2024]])</f>
        <v>686</v>
      </c>
      <c r="AR105" s="43"/>
    </row>
    <row r="106" spans="1:44" x14ac:dyDescent="0.25">
      <c r="B106" s="46"/>
      <c r="C106" s="46"/>
      <c r="D106" s="46"/>
      <c r="E106" s="46"/>
      <c r="F106" s="46"/>
      <c r="G106" s="45"/>
      <c r="K106" s="46"/>
      <c r="L106" s="46"/>
      <c r="M106" s="46"/>
      <c r="N106" s="46"/>
      <c r="O106" s="46"/>
      <c r="P106" s="45"/>
      <c r="T106" s="46"/>
      <c r="U106" s="46"/>
      <c r="V106" s="46"/>
      <c r="W106" s="46"/>
      <c r="X106" s="46"/>
      <c r="Y106" s="45"/>
      <c r="AC106" s="46"/>
      <c r="AD106" s="46"/>
      <c r="AE106" s="46"/>
      <c r="AF106" s="46"/>
      <c r="AG106" s="46"/>
      <c r="AH106" s="45"/>
      <c r="AL106" s="46"/>
      <c r="AM106" s="46"/>
      <c r="AN106" s="46"/>
      <c r="AO106" s="46"/>
      <c r="AP106" s="46"/>
      <c r="AQ106" s="45"/>
    </row>
    <row r="107" spans="1:44" x14ac:dyDescent="0.25">
      <c r="B107" s="46"/>
      <c r="C107" s="46"/>
      <c r="D107" s="46"/>
      <c r="E107" s="46"/>
      <c r="F107" s="46"/>
      <c r="G107" s="45"/>
      <c r="K107" s="46"/>
      <c r="L107" s="46"/>
      <c r="M107" s="46"/>
      <c r="N107" s="46"/>
      <c r="O107" s="46"/>
      <c r="P107" s="45"/>
      <c r="T107" s="46"/>
      <c r="U107" s="46"/>
      <c r="V107" s="46"/>
      <c r="W107" s="46"/>
      <c r="X107" s="46"/>
      <c r="Y107" s="45"/>
      <c r="AC107" s="46"/>
      <c r="AD107" s="46"/>
      <c r="AE107" s="46"/>
      <c r="AF107" s="46"/>
      <c r="AG107" s="46"/>
      <c r="AH107" s="45"/>
      <c r="AL107" s="46"/>
      <c r="AM107" s="46"/>
      <c r="AN107" s="46"/>
      <c r="AO107" s="46"/>
      <c r="AP107" s="46"/>
      <c r="AQ107" s="45"/>
    </row>
    <row r="108" spans="1:44" x14ac:dyDescent="0.25">
      <c r="B108" s="46"/>
      <c r="C108" s="46"/>
      <c r="D108" s="46"/>
      <c r="E108" s="46"/>
      <c r="F108" s="46"/>
      <c r="G108" s="45"/>
      <c r="K108" s="46"/>
      <c r="L108" s="46"/>
      <c r="M108" s="46"/>
      <c r="N108" s="46"/>
      <c r="O108" s="46"/>
      <c r="P108" s="45"/>
      <c r="T108" s="46"/>
      <c r="U108" s="46"/>
      <c r="V108" s="46"/>
      <c r="W108" s="46"/>
      <c r="X108" s="46"/>
      <c r="Y108" s="45"/>
      <c r="AC108" s="46"/>
      <c r="AD108" s="46"/>
      <c r="AE108" s="46"/>
      <c r="AF108" s="46"/>
      <c r="AG108" s="46"/>
      <c r="AH108" s="45"/>
      <c r="AL108" s="46"/>
      <c r="AM108" s="46"/>
      <c r="AN108" s="46"/>
      <c r="AO108" s="46"/>
      <c r="AP108" s="46"/>
      <c r="AQ108" s="45"/>
    </row>
    <row r="109" spans="1:44" x14ac:dyDescent="0.25">
      <c r="B109" s="46"/>
      <c r="C109" s="46"/>
      <c r="D109" s="46"/>
      <c r="E109" s="46"/>
      <c r="F109" s="46"/>
      <c r="G109" s="45"/>
      <c r="K109" s="46"/>
      <c r="L109" s="46"/>
      <c r="M109" s="46"/>
      <c r="N109" s="46"/>
      <c r="O109" s="46"/>
      <c r="P109" s="45"/>
      <c r="T109" s="46"/>
      <c r="U109" s="46"/>
      <c r="V109" s="46"/>
      <c r="W109" s="46"/>
      <c r="X109" s="46"/>
      <c r="Y109" s="45"/>
      <c r="AC109" s="46"/>
      <c r="AD109" s="46"/>
      <c r="AE109" s="46"/>
      <c r="AF109" s="46"/>
      <c r="AG109" s="46"/>
      <c r="AH109" s="45"/>
      <c r="AL109" s="46"/>
      <c r="AM109" s="46"/>
      <c r="AN109" s="46"/>
      <c r="AO109" s="46"/>
      <c r="AP109" s="46"/>
      <c r="AQ109" s="45"/>
    </row>
    <row r="110" spans="1:44" x14ac:dyDescent="0.25">
      <c r="G110" s="45"/>
      <c r="K110" s="46"/>
      <c r="L110" s="46"/>
      <c r="M110" s="46"/>
      <c r="N110" s="46"/>
      <c r="O110" s="46"/>
      <c r="P110" s="45"/>
      <c r="T110" s="46"/>
      <c r="U110" s="46"/>
      <c r="V110" s="46"/>
      <c r="W110" s="46"/>
      <c r="X110" s="46"/>
      <c r="Y110" s="45"/>
      <c r="AC110" s="46"/>
      <c r="AD110" s="46"/>
      <c r="AE110" s="46"/>
      <c r="AF110" s="46"/>
      <c r="AG110" s="46"/>
      <c r="AH110" s="45"/>
      <c r="AL110" s="46"/>
      <c r="AM110" s="46"/>
      <c r="AN110" s="46"/>
      <c r="AO110" s="46"/>
      <c r="AP110" s="46"/>
      <c r="AQ110" s="45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98DC-C020-486E-9355-DF244E44A827}">
  <dimension ref="A1:AR149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2.42578125" style="23" customWidth="1"/>
    <col min="2" max="6" width="9.5703125" style="23" bestFit="1" customWidth="1"/>
    <col min="7" max="7" width="12.42578125" style="23" bestFit="1" customWidth="1"/>
    <col min="8" max="8" width="10" style="23" bestFit="1" customWidth="1"/>
    <col min="9" max="9" width="5.7109375" style="23" customWidth="1"/>
    <col min="10" max="10" width="12.42578125" style="23" customWidth="1"/>
    <col min="11" max="15" width="9.5703125" style="23" bestFit="1" customWidth="1"/>
    <col min="16" max="16" width="12.42578125" style="23" bestFit="1" customWidth="1"/>
    <col min="17" max="17" width="10" style="23" bestFit="1" customWidth="1"/>
    <col min="18" max="18" width="5.7109375" style="23" customWidth="1"/>
    <col min="19" max="19" width="12.42578125" style="23" customWidth="1"/>
    <col min="20" max="24" width="9.5703125" style="23" bestFit="1" customWidth="1"/>
    <col min="25" max="25" width="12.42578125" style="23" bestFit="1" customWidth="1"/>
    <col min="26" max="26" width="10" style="23" bestFit="1" customWidth="1"/>
    <col min="27" max="27" width="5.7109375" style="23" customWidth="1"/>
    <col min="28" max="28" width="12.42578125" style="23" customWidth="1"/>
    <col min="29" max="33" width="9.5703125" style="23" bestFit="1" customWidth="1"/>
    <col min="34" max="34" width="12.42578125" style="23" bestFit="1" customWidth="1"/>
    <col min="35" max="35" width="10" style="23" bestFit="1" customWidth="1"/>
    <col min="36" max="36" width="5.7109375" style="23" customWidth="1"/>
    <col min="37" max="37" width="12.42578125" style="23" customWidth="1"/>
    <col min="38" max="42" width="9.5703125" style="23" bestFit="1" customWidth="1"/>
    <col min="43" max="43" width="12.42578125" style="23" bestFit="1" customWidth="1"/>
    <col min="44" max="44" width="10" style="23" bestFit="1" customWidth="1"/>
    <col min="45" max="16384" width="9.140625" style="23"/>
  </cols>
  <sheetData>
    <row r="1" spans="1:44" ht="26.25" x14ac:dyDescent="0.25">
      <c r="A1" s="28" t="s">
        <v>163</v>
      </c>
    </row>
    <row r="3" spans="1:44" s="29" customFormat="1" ht="15.75" x14ac:dyDescent="0.25">
      <c r="A3" s="29" t="s">
        <v>159</v>
      </c>
      <c r="J3" s="29" t="s">
        <v>158</v>
      </c>
      <c r="S3" s="29" t="s">
        <v>155</v>
      </c>
      <c r="AB3" s="29" t="s">
        <v>156</v>
      </c>
      <c r="AK3" s="29" t="s">
        <v>157</v>
      </c>
    </row>
    <row r="4" spans="1:44" s="26" customFormat="1" x14ac:dyDescent="0.25">
      <c r="A4" s="27" t="s">
        <v>1</v>
      </c>
      <c r="B4" s="24" t="s">
        <v>145</v>
      </c>
      <c r="C4" s="24" t="s">
        <v>146</v>
      </c>
      <c r="D4" s="24" t="s">
        <v>147</v>
      </c>
      <c r="E4" s="24" t="s">
        <v>148</v>
      </c>
      <c r="F4" s="24" t="s">
        <v>149</v>
      </c>
      <c r="G4" s="24" t="s">
        <v>2</v>
      </c>
      <c r="H4" s="25" t="s">
        <v>3</v>
      </c>
      <c r="J4" s="27" t="s">
        <v>1</v>
      </c>
      <c r="K4" s="24" t="s">
        <v>145</v>
      </c>
      <c r="L4" s="24" t="s">
        <v>146</v>
      </c>
      <c r="M4" s="24" t="s">
        <v>147</v>
      </c>
      <c r="N4" s="24" t="s">
        <v>148</v>
      </c>
      <c r="O4" s="24" t="s">
        <v>149</v>
      </c>
      <c r="P4" s="24" t="s">
        <v>2</v>
      </c>
      <c r="Q4" s="25" t="s">
        <v>3</v>
      </c>
      <c r="S4" s="27" t="s">
        <v>1</v>
      </c>
      <c r="T4" s="24" t="s">
        <v>145</v>
      </c>
      <c r="U4" s="24" t="s">
        <v>146</v>
      </c>
      <c r="V4" s="24" t="s">
        <v>147</v>
      </c>
      <c r="W4" s="24" t="s">
        <v>148</v>
      </c>
      <c r="X4" s="24" t="s">
        <v>149</v>
      </c>
      <c r="Y4" s="24" t="s">
        <v>2</v>
      </c>
      <c r="Z4" s="25" t="s">
        <v>3</v>
      </c>
      <c r="AB4" s="27" t="s">
        <v>1</v>
      </c>
      <c r="AC4" s="24" t="s">
        <v>145</v>
      </c>
      <c r="AD4" s="24" t="s">
        <v>146</v>
      </c>
      <c r="AE4" s="24" t="s">
        <v>147</v>
      </c>
      <c r="AF4" s="24" t="s">
        <v>148</v>
      </c>
      <c r="AG4" s="24" t="s">
        <v>149</v>
      </c>
      <c r="AH4" s="24" t="s">
        <v>2</v>
      </c>
      <c r="AI4" s="25" t="s">
        <v>3</v>
      </c>
      <c r="AK4" s="27" t="s">
        <v>1</v>
      </c>
      <c r="AL4" s="24" t="s">
        <v>145</v>
      </c>
      <c r="AM4" s="24" t="s">
        <v>146</v>
      </c>
      <c r="AN4" s="24" t="s">
        <v>147</v>
      </c>
      <c r="AO4" s="24" t="s">
        <v>148</v>
      </c>
      <c r="AP4" s="24" t="s">
        <v>149</v>
      </c>
      <c r="AQ4" s="24" t="s">
        <v>2</v>
      </c>
      <c r="AR4" s="25" t="s">
        <v>3</v>
      </c>
    </row>
    <row r="5" spans="1:44" x14ac:dyDescent="0.25">
      <c r="A5" s="30" t="s">
        <v>8</v>
      </c>
      <c r="B5" s="36">
        <v>750</v>
      </c>
      <c r="C5" s="36">
        <v>915</v>
      </c>
      <c r="D5" s="36">
        <v>861</v>
      </c>
      <c r="E5" s="36">
        <v>1028</v>
      </c>
      <c r="F5" s="36">
        <v>1068</v>
      </c>
      <c r="G5" s="31">
        <v>924.4</v>
      </c>
      <c r="H5" s="32">
        <v>13</v>
      </c>
      <c r="J5" s="30" t="s">
        <v>8</v>
      </c>
      <c r="K5" s="36">
        <v>6</v>
      </c>
      <c r="L5" s="36">
        <v>6</v>
      </c>
      <c r="M5" s="36">
        <v>9</v>
      </c>
      <c r="N5" s="36">
        <v>2</v>
      </c>
      <c r="O5" s="36">
        <v>4</v>
      </c>
      <c r="P5" s="37">
        <v>5.4</v>
      </c>
      <c r="Q5" s="32">
        <v>16</v>
      </c>
      <c r="S5" s="30" t="s">
        <v>8</v>
      </c>
      <c r="T5" s="36">
        <v>6</v>
      </c>
      <c r="U5" s="36">
        <v>7</v>
      </c>
      <c r="V5" s="36">
        <v>9</v>
      </c>
      <c r="W5" s="36">
        <v>4</v>
      </c>
      <c r="X5" s="36">
        <v>5</v>
      </c>
      <c r="Y5" s="37">
        <v>6.2</v>
      </c>
      <c r="Z5" s="32">
        <v>15</v>
      </c>
      <c r="AB5" s="30" t="s">
        <v>8</v>
      </c>
      <c r="AC5" s="36">
        <v>12</v>
      </c>
      <c r="AD5" s="36">
        <v>21</v>
      </c>
      <c r="AE5" s="36">
        <v>24</v>
      </c>
      <c r="AF5" s="36">
        <v>20</v>
      </c>
      <c r="AG5" s="36">
        <v>27</v>
      </c>
      <c r="AH5" s="37">
        <v>20.8</v>
      </c>
      <c r="AI5" s="32">
        <v>5</v>
      </c>
      <c r="AK5" s="30" t="s">
        <v>8</v>
      </c>
      <c r="AL5" s="36">
        <v>20</v>
      </c>
      <c r="AM5" s="36">
        <v>23</v>
      </c>
      <c r="AN5" s="36">
        <v>24</v>
      </c>
      <c r="AO5" s="36">
        <v>25</v>
      </c>
      <c r="AP5" s="36">
        <v>35</v>
      </c>
      <c r="AQ5" s="37">
        <v>25.4</v>
      </c>
      <c r="AR5" s="32">
        <v>5</v>
      </c>
    </row>
    <row r="6" spans="1:44" x14ac:dyDescent="0.25">
      <c r="A6" s="30" t="s">
        <v>9</v>
      </c>
      <c r="B6" s="36">
        <v>125</v>
      </c>
      <c r="C6" s="36">
        <v>114</v>
      </c>
      <c r="D6" s="36">
        <v>110</v>
      </c>
      <c r="E6" s="36">
        <v>110</v>
      </c>
      <c r="F6" s="36">
        <v>111</v>
      </c>
      <c r="G6" s="31">
        <v>114</v>
      </c>
      <c r="H6" s="32">
        <v>73</v>
      </c>
      <c r="J6" s="30" t="s">
        <v>9</v>
      </c>
      <c r="K6" s="36">
        <v>1</v>
      </c>
      <c r="L6" s="36">
        <v>2</v>
      </c>
      <c r="M6" s="36">
        <v>4</v>
      </c>
      <c r="N6" s="36">
        <v>5</v>
      </c>
      <c r="O6" s="36">
        <v>2</v>
      </c>
      <c r="P6" s="37">
        <v>2.8</v>
      </c>
      <c r="Q6" s="32">
        <v>43</v>
      </c>
      <c r="S6" s="30" t="s">
        <v>9</v>
      </c>
      <c r="T6" s="36">
        <v>1</v>
      </c>
      <c r="U6" s="36">
        <v>3</v>
      </c>
      <c r="V6" s="36">
        <v>4</v>
      </c>
      <c r="W6" s="36">
        <v>7</v>
      </c>
      <c r="X6" s="36">
        <v>2</v>
      </c>
      <c r="Y6" s="37">
        <v>3.4</v>
      </c>
      <c r="Z6" s="32">
        <v>41</v>
      </c>
      <c r="AB6" s="30" t="s">
        <v>9</v>
      </c>
      <c r="AC6" s="36">
        <v>5</v>
      </c>
      <c r="AD6" s="36">
        <v>3</v>
      </c>
      <c r="AE6" s="36">
        <v>3</v>
      </c>
      <c r="AF6" s="36">
        <v>1</v>
      </c>
      <c r="AG6" s="36">
        <v>2</v>
      </c>
      <c r="AH6" s="37">
        <v>2.8</v>
      </c>
      <c r="AI6" s="32">
        <v>72</v>
      </c>
      <c r="AK6" s="30" t="s">
        <v>9</v>
      </c>
      <c r="AL6" s="36">
        <v>6</v>
      </c>
      <c r="AM6" s="36">
        <v>6</v>
      </c>
      <c r="AN6" s="36">
        <v>10</v>
      </c>
      <c r="AO6" s="36">
        <v>3</v>
      </c>
      <c r="AP6" s="36">
        <v>2</v>
      </c>
      <c r="AQ6" s="37">
        <v>5.4</v>
      </c>
      <c r="AR6" s="32">
        <v>58</v>
      </c>
    </row>
    <row r="7" spans="1:44" x14ac:dyDescent="0.25">
      <c r="A7" s="30" t="s">
        <v>10</v>
      </c>
      <c r="B7" s="36">
        <v>39</v>
      </c>
      <c r="C7" s="36">
        <v>38</v>
      </c>
      <c r="D7" s="36">
        <v>36</v>
      </c>
      <c r="E7" s="36">
        <v>48</v>
      </c>
      <c r="F7" s="36">
        <v>39</v>
      </c>
      <c r="G7" s="31">
        <v>40</v>
      </c>
      <c r="H7" s="32">
        <v>94</v>
      </c>
      <c r="J7" s="30" t="s">
        <v>10</v>
      </c>
      <c r="K7" s="36">
        <v>2</v>
      </c>
      <c r="L7" s="36">
        <v>1</v>
      </c>
      <c r="M7" s="36">
        <v>0</v>
      </c>
      <c r="N7" s="36">
        <v>0</v>
      </c>
      <c r="O7" s="36">
        <v>0</v>
      </c>
      <c r="P7" s="37">
        <v>0.6</v>
      </c>
      <c r="Q7" s="32">
        <v>93</v>
      </c>
      <c r="S7" s="30" t="s">
        <v>10</v>
      </c>
      <c r="T7" s="36">
        <v>2</v>
      </c>
      <c r="U7" s="36">
        <v>1</v>
      </c>
      <c r="V7" s="36">
        <v>0</v>
      </c>
      <c r="W7" s="36">
        <v>0</v>
      </c>
      <c r="X7" s="36">
        <v>0</v>
      </c>
      <c r="Y7" s="37">
        <v>0.6</v>
      </c>
      <c r="Z7" s="32">
        <v>93</v>
      </c>
      <c r="AB7" s="30" t="s">
        <v>10</v>
      </c>
      <c r="AC7" s="36">
        <v>3</v>
      </c>
      <c r="AD7" s="36">
        <v>0</v>
      </c>
      <c r="AE7" s="36">
        <v>0</v>
      </c>
      <c r="AF7" s="36">
        <v>2</v>
      </c>
      <c r="AG7" s="36">
        <v>2</v>
      </c>
      <c r="AH7" s="37">
        <v>1.4</v>
      </c>
      <c r="AI7" s="32">
        <v>90</v>
      </c>
      <c r="AK7" s="30" t="s">
        <v>10</v>
      </c>
      <c r="AL7" s="36">
        <v>4</v>
      </c>
      <c r="AM7" s="36">
        <v>1</v>
      </c>
      <c r="AN7" s="36">
        <v>0</v>
      </c>
      <c r="AO7" s="36">
        <v>2</v>
      </c>
      <c r="AP7" s="36">
        <v>2</v>
      </c>
      <c r="AQ7" s="37">
        <v>1.8</v>
      </c>
      <c r="AR7" s="32">
        <v>91</v>
      </c>
    </row>
    <row r="8" spans="1:44" x14ac:dyDescent="0.25">
      <c r="A8" s="30" t="s">
        <v>11</v>
      </c>
      <c r="B8" s="36">
        <v>103</v>
      </c>
      <c r="C8" s="36">
        <v>106</v>
      </c>
      <c r="D8" s="36">
        <v>123</v>
      </c>
      <c r="E8" s="36">
        <v>110</v>
      </c>
      <c r="F8" s="36">
        <v>133</v>
      </c>
      <c r="G8" s="31">
        <v>115</v>
      </c>
      <c r="H8" s="32">
        <v>72</v>
      </c>
      <c r="J8" s="30" t="s">
        <v>11</v>
      </c>
      <c r="K8" s="36">
        <v>2</v>
      </c>
      <c r="L8" s="36">
        <v>1</v>
      </c>
      <c r="M8" s="36">
        <v>1</v>
      </c>
      <c r="N8" s="36">
        <v>0</v>
      </c>
      <c r="O8" s="36">
        <v>0</v>
      </c>
      <c r="P8" s="37">
        <v>0.8</v>
      </c>
      <c r="Q8" s="32">
        <v>81</v>
      </c>
      <c r="S8" s="30" t="s">
        <v>11</v>
      </c>
      <c r="T8" s="36">
        <v>3</v>
      </c>
      <c r="U8" s="36">
        <v>1</v>
      </c>
      <c r="V8" s="36">
        <v>1</v>
      </c>
      <c r="W8" s="36">
        <v>0</v>
      </c>
      <c r="X8" s="36">
        <v>0</v>
      </c>
      <c r="Y8" s="37">
        <v>1</v>
      </c>
      <c r="Z8" s="32">
        <v>79</v>
      </c>
      <c r="AB8" s="30" t="s">
        <v>11</v>
      </c>
      <c r="AC8" s="36">
        <v>1</v>
      </c>
      <c r="AD8" s="36">
        <v>2</v>
      </c>
      <c r="AE8" s="36">
        <v>3</v>
      </c>
      <c r="AF8" s="36">
        <v>5</v>
      </c>
      <c r="AG8" s="36">
        <v>0</v>
      </c>
      <c r="AH8" s="37">
        <v>2.2000000000000002</v>
      </c>
      <c r="AI8" s="32">
        <v>79</v>
      </c>
      <c r="AK8" s="30" t="s">
        <v>11</v>
      </c>
      <c r="AL8" s="36">
        <v>2</v>
      </c>
      <c r="AM8" s="36">
        <v>2</v>
      </c>
      <c r="AN8" s="36">
        <v>5</v>
      </c>
      <c r="AO8" s="36">
        <v>5</v>
      </c>
      <c r="AP8" s="36">
        <v>0</v>
      </c>
      <c r="AQ8" s="37">
        <v>2.8</v>
      </c>
      <c r="AR8" s="32">
        <v>81</v>
      </c>
    </row>
    <row r="9" spans="1:44" x14ac:dyDescent="0.25">
      <c r="A9" s="30" t="s">
        <v>12</v>
      </c>
      <c r="B9" s="36">
        <v>118</v>
      </c>
      <c r="C9" s="36">
        <v>107</v>
      </c>
      <c r="D9" s="36">
        <v>115</v>
      </c>
      <c r="E9" s="36">
        <v>145</v>
      </c>
      <c r="F9" s="36">
        <v>150</v>
      </c>
      <c r="G9" s="31">
        <v>127</v>
      </c>
      <c r="H9" s="32">
        <v>71</v>
      </c>
      <c r="J9" s="30" t="s">
        <v>12</v>
      </c>
      <c r="K9" s="36">
        <v>1</v>
      </c>
      <c r="L9" s="36">
        <v>3</v>
      </c>
      <c r="M9" s="36">
        <v>1</v>
      </c>
      <c r="N9" s="36">
        <v>1</v>
      </c>
      <c r="O9" s="36">
        <v>1</v>
      </c>
      <c r="P9" s="37">
        <v>1.4</v>
      </c>
      <c r="Q9" s="32">
        <v>69</v>
      </c>
      <c r="S9" s="30" t="s">
        <v>12</v>
      </c>
      <c r="T9" s="36">
        <v>1</v>
      </c>
      <c r="U9" s="36">
        <v>4</v>
      </c>
      <c r="V9" s="36">
        <v>1</v>
      </c>
      <c r="W9" s="36">
        <v>1</v>
      </c>
      <c r="X9" s="36">
        <v>1</v>
      </c>
      <c r="Y9" s="37">
        <v>1.6</v>
      </c>
      <c r="Z9" s="32">
        <v>67</v>
      </c>
      <c r="AB9" s="30" t="s">
        <v>12</v>
      </c>
      <c r="AC9" s="36">
        <v>2</v>
      </c>
      <c r="AD9" s="36">
        <v>2</v>
      </c>
      <c r="AE9" s="36">
        <v>2</v>
      </c>
      <c r="AF9" s="36">
        <v>6</v>
      </c>
      <c r="AG9" s="36">
        <v>3</v>
      </c>
      <c r="AH9" s="37">
        <v>3</v>
      </c>
      <c r="AI9" s="32">
        <v>68</v>
      </c>
      <c r="AK9" s="30" t="s">
        <v>12</v>
      </c>
      <c r="AL9" s="36">
        <v>4</v>
      </c>
      <c r="AM9" s="36">
        <v>3</v>
      </c>
      <c r="AN9" s="36">
        <v>3</v>
      </c>
      <c r="AO9" s="36">
        <v>8</v>
      </c>
      <c r="AP9" s="36">
        <v>4</v>
      </c>
      <c r="AQ9" s="37">
        <v>4.4000000000000004</v>
      </c>
      <c r="AR9" s="32">
        <v>68</v>
      </c>
    </row>
    <row r="10" spans="1:44" x14ac:dyDescent="0.25">
      <c r="A10" s="30" t="s">
        <v>13</v>
      </c>
      <c r="B10" s="36">
        <v>42</v>
      </c>
      <c r="C10" s="36">
        <v>87</v>
      </c>
      <c r="D10" s="36">
        <v>58</v>
      </c>
      <c r="E10" s="36">
        <v>72</v>
      </c>
      <c r="F10" s="36">
        <v>79</v>
      </c>
      <c r="G10" s="31">
        <v>67.599999999999994</v>
      </c>
      <c r="H10" s="32">
        <v>82</v>
      </c>
      <c r="J10" s="30" t="s">
        <v>13</v>
      </c>
      <c r="K10" s="36">
        <v>0</v>
      </c>
      <c r="L10" s="36">
        <v>1</v>
      </c>
      <c r="M10" s="36">
        <v>0</v>
      </c>
      <c r="N10" s="36">
        <v>2</v>
      </c>
      <c r="O10" s="36">
        <v>0</v>
      </c>
      <c r="P10" s="37">
        <v>0.6</v>
      </c>
      <c r="Q10" s="32">
        <v>93</v>
      </c>
      <c r="S10" s="30" t="s">
        <v>13</v>
      </c>
      <c r="T10" s="36">
        <v>0</v>
      </c>
      <c r="U10" s="36">
        <v>1</v>
      </c>
      <c r="V10" s="36">
        <v>0</v>
      </c>
      <c r="W10" s="36">
        <v>2</v>
      </c>
      <c r="X10" s="36">
        <v>0</v>
      </c>
      <c r="Y10" s="37">
        <v>0.6</v>
      </c>
      <c r="Z10" s="32">
        <v>93</v>
      </c>
      <c r="AB10" s="30" t="s">
        <v>13</v>
      </c>
      <c r="AC10" s="36">
        <v>2</v>
      </c>
      <c r="AD10" s="36">
        <v>1</v>
      </c>
      <c r="AE10" s="36">
        <v>1</v>
      </c>
      <c r="AF10" s="36">
        <v>1</v>
      </c>
      <c r="AG10" s="36">
        <v>4</v>
      </c>
      <c r="AH10" s="37">
        <v>1.8</v>
      </c>
      <c r="AI10" s="32">
        <v>83</v>
      </c>
      <c r="AK10" s="30" t="s">
        <v>13</v>
      </c>
      <c r="AL10" s="36">
        <v>2</v>
      </c>
      <c r="AM10" s="36">
        <v>2</v>
      </c>
      <c r="AN10" s="36">
        <v>2</v>
      </c>
      <c r="AO10" s="36">
        <v>4</v>
      </c>
      <c r="AP10" s="36">
        <v>5</v>
      </c>
      <c r="AQ10" s="37">
        <v>3</v>
      </c>
      <c r="AR10" s="32">
        <v>77</v>
      </c>
    </row>
    <row r="11" spans="1:44" x14ac:dyDescent="0.25">
      <c r="A11" s="30" t="s">
        <v>14</v>
      </c>
      <c r="B11" s="36">
        <v>192</v>
      </c>
      <c r="C11" s="36">
        <v>271</v>
      </c>
      <c r="D11" s="36">
        <v>257</v>
      </c>
      <c r="E11" s="36">
        <v>278</v>
      </c>
      <c r="F11" s="36">
        <v>284</v>
      </c>
      <c r="G11" s="31">
        <v>256.39999999999998</v>
      </c>
      <c r="H11" s="32">
        <v>50</v>
      </c>
      <c r="J11" s="30" t="s">
        <v>14</v>
      </c>
      <c r="K11" s="36">
        <v>4</v>
      </c>
      <c r="L11" s="36">
        <v>1</v>
      </c>
      <c r="M11" s="36">
        <v>1</v>
      </c>
      <c r="N11" s="36">
        <v>1</v>
      </c>
      <c r="O11" s="36">
        <v>3</v>
      </c>
      <c r="P11" s="37">
        <v>2</v>
      </c>
      <c r="Q11" s="32">
        <v>58</v>
      </c>
      <c r="S11" s="30" t="s">
        <v>14</v>
      </c>
      <c r="T11" s="36">
        <v>4</v>
      </c>
      <c r="U11" s="36">
        <v>1</v>
      </c>
      <c r="V11" s="36">
        <v>1</v>
      </c>
      <c r="W11" s="36">
        <v>1</v>
      </c>
      <c r="X11" s="36">
        <v>4</v>
      </c>
      <c r="Y11" s="37">
        <v>2.2000000000000002</v>
      </c>
      <c r="Z11" s="32">
        <v>56</v>
      </c>
      <c r="AB11" s="30" t="s">
        <v>14</v>
      </c>
      <c r="AC11" s="36">
        <v>6</v>
      </c>
      <c r="AD11" s="36">
        <v>4</v>
      </c>
      <c r="AE11" s="36">
        <v>5</v>
      </c>
      <c r="AF11" s="36">
        <v>5</v>
      </c>
      <c r="AG11" s="36">
        <v>7</v>
      </c>
      <c r="AH11" s="37">
        <v>5.4</v>
      </c>
      <c r="AI11" s="32">
        <v>47</v>
      </c>
      <c r="AK11" s="30" t="s">
        <v>14</v>
      </c>
      <c r="AL11" s="36">
        <v>6</v>
      </c>
      <c r="AM11" s="36">
        <v>4</v>
      </c>
      <c r="AN11" s="36">
        <v>9</v>
      </c>
      <c r="AO11" s="36">
        <v>5</v>
      </c>
      <c r="AP11" s="36">
        <v>8</v>
      </c>
      <c r="AQ11" s="37">
        <v>6.4</v>
      </c>
      <c r="AR11" s="32">
        <v>51</v>
      </c>
    </row>
    <row r="12" spans="1:44" x14ac:dyDescent="0.25">
      <c r="A12" s="30" t="s">
        <v>15</v>
      </c>
      <c r="B12" s="36">
        <v>58</v>
      </c>
      <c r="C12" s="36">
        <v>69</v>
      </c>
      <c r="D12" s="36">
        <v>65</v>
      </c>
      <c r="E12" s="36">
        <v>68</v>
      </c>
      <c r="F12" s="36">
        <v>88</v>
      </c>
      <c r="G12" s="31">
        <v>69.599999999999994</v>
      </c>
      <c r="H12" s="32">
        <v>81</v>
      </c>
      <c r="J12" s="30" t="s">
        <v>15</v>
      </c>
      <c r="K12" s="36">
        <v>1</v>
      </c>
      <c r="L12" s="36">
        <v>1</v>
      </c>
      <c r="M12" s="36">
        <v>0</v>
      </c>
      <c r="N12" s="36">
        <v>2</v>
      </c>
      <c r="O12" s="36">
        <v>0</v>
      </c>
      <c r="P12" s="37">
        <v>0.8</v>
      </c>
      <c r="Q12" s="32">
        <v>81</v>
      </c>
      <c r="S12" s="30" t="s">
        <v>15</v>
      </c>
      <c r="T12" s="36">
        <v>1</v>
      </c>
      <c r="U12" s="36">
        <v>1</v>
      </c>
      <c r="V12" s="36">
        <v>0</v>
      </c>
      <c r="W12" s="36">
        <v>3</v>
      </c>
      <c r="X12" s="36">
        <v>0</v>
      </c>
      <c r="Y12" s="37">
        <v>1</v>
      </c>
      <c r="Z12" s="32">
        <v>79</v>
      </c>
      <c r="AB12" s="30" t="s">
        <v>15</v>
      </c>
      <c r="AC12" s="36">
        <v>2</v>
      </c>
      <c r="AD12" s="36">
        <v>1</v>
      </c>
      <c r="AE12" s="36">
        <v>1</v>
      </c>
      <c r="AF12" s="36">
        <v>1</v>
      </c>
      <c r="AG12" s="36">
        <v>1</v>
      </c>
      <c r="AH12" s="37">
        <v>1.2</v>
      </c>
      <c r="AI12" s="32">
        <v>91</v>
      </c>
      <c r="AK12" s="30" t="s">
        <v>15</v>
      </c>
      <c r="AL12" s="36">
        <v>4</v>
      </c>
      <c r="AM12" s="36">
        <v>3</v>
      </c>
      <c r="AN12" s="36">
        <v>1</v>
      </c>
      <c r="AO12" s="36">
        <v>2</v>
      </c>
      <c r="AP12" s="36">
        <v>1</v>
      </c>
      <c r="AQ12" s="37">
        <v>2.2000000000000002</v>
      </c>
      <c r="AR12" s="32">
        <v>86</v>
      </c>
    </row>
    <row r="13" spans="1:44" x14ac:dyDescent="0.25">
      <c r="A13" s="30" t="s">
        <v>16</v>
      </c>
      <c r="B13" s="36">
        <v>101</v>
      </c>
      <c r="C13" s="36">
        <v>145</v>
      </c>
      <c r="D13" s="36">
        <v>142</v>
      </c>
      <c r="E13" s="36">
        <v>162</v>
      </c>
      <c r="F13" s="36">
        <v>163</v>
      </c>
      <c r="G13" s="31">
        <v>142.6</v>
      </c>
      <c r="H13" s="32">
        <v>68</v>
      </c>
      <c r="J13" s="30" t="s">
        <v>16</v>
      </c>
      <c r="K13" s="36">
        <v>0</v>
      </c>
      <c r="L13" s="36">
        <v>2</v>
      </c>
      <c r="M13" s="36">
        <v>7</v>
      </c>
      <c r="N13" s="36">
        <v>2</v>
      </c>
      <c r="O13" s="36">
        <v>1</v>
      </c>
      <c r="P13" s="37">
        <v>2.4</v>
      </c>
      <c r="Q13" s="32">
        <v>50</v>
      </c>
      <c r="S13" s="30" t="s">
        <v>16</v>
      </c>
      <c r="T13" s="36">
        <v>0</v>
      </c>
      <c r="U13" s="36">
        <v>2</v>
      </c>
      <c r="V13" s="36">
        <v>7</v>
      </c>
      <c r="W13" s="36">
        <v>2</v>
      </c>
      <c r="X13" s="36">
        <v>1</v>
      </c>
      <c r="Y13" s="37">
        <v>2.4</v>
      </c>
      <c r="Z13" s="32">
        <v>51</v>
      </c>
      <c r="AB13" s="30" t="s">
        <v>16</v>
      </c>
      <c r="AC13" s="36">
        <v>0</v>
      </c>
      <c r="AD13" s="36">
        <v>3</v>
      </c>
      <c r="AE13" s="36">
        <v>2</v>
      </c>
      <c r="AF13" s="36">
        <v>3</v>
      </c>
      <c r="AG13" s="36">
        <v>5</v>
      </c>
      <c r="AH13" s="37">
        <v>2.6</v>
      </c>
      <c r="AI13" s="32">
        <v>73</v>
      </c>
      <c r="AK13" s="30" t="s">
        <v>16</v>
      </c>
      <c r="AL13" s="36">
        <v>0</v>
      </c>
      <c r="AM13" s="36">
        <v>4</v>
      </c>
      <c r="AN13" s="36">
        <v>2</v>
      </c>
      <c r="AO13" s="36">
        <v>3</v>
      </c>
      <c r="AP13" s="36">
        <v>5</v>
      </c>
      <c r="AQ13" s="37">
        <v>2.8</v>
      </c>
      <c r="AR13" s="32">
        <v>81</v>
      </c>
    </row>
    <row r="14" spans="1:44" x14ac:dyDescent="0.25">
      <c r="A14" s="30" t="s">
        <v>17</v>
      </c>
      <c r="B14" s="36">
        <v>657</v>
      </c>
      <c r="C14" s="36">
        <v>802</v>
      </c>
      <c r="D14" s="36">
        <v>873</v>
      </c>
      <c r="E14" s="36">
        <v>891</v>
      </c>
      <c r="F14" s="36">
        <v>936</v>
      </c>
      <c r="G14" s="31">
        <v>831.8</v>
      </c>
      <c r="H14" s="32">
        <v>16</v>
      </c>
      <c r="J14" s="30" t="s">
        <v>17</v>
      </c>
      <c r="K14" s="36">
        <v>1</v>
      </c>
      <c r="L14" s="36">
        <v>3</v>
      </c>
      <c r="M14" s="36">
        <v>10</v>
      </c>
      <c r="N14" s="36">
        <v>5</v>
      </c>
      <c r="O14" s="36">
        <v>7</v>
      </c>
      <c r="P14" s="37">
        <v>5.2</v>
      </c>
      <c r="Q14" s="32">
        <v>17</v>
      </c>
      <c r="S14" s="30" t="s">
        <v>17</v>
      </c>
      <c r="T14" s="36">
        <v>1</v>
      </c>
      <c r="U14" s="36">
        <v>3</v>
      </c>
      <c r="V14" s="36">
        <v>13</v>
      </c>
      <c r="W14" s="36">
        <v>5</v>
      </c>
      <c r="X14" s="36">
        <v>7</v>
      </c>
      <c r="Y14" s="37">
        <v>5.8</v>
      </c>
      <c r="Z14" s="32">
        <v>17</v>
      </c>
      <c r="AB14" s="30" t="s">
        <v>17</v>
      </c>
      <c r="AC14" s="36">
        <v>15</v>
      </c>
      <c r="AD14" s="36">
        <v>15</v>
      </c>
      <c r="AE14" s="36">
        <v>9</v>
      </c>
      <c r="AF14" s="36">
        <v>11</v>
      </c>
      <c r="AG14" s="36">
        <v>17</v>
      </c>
      <c r="AH14" s="37">
        <v>13.4</v>
      </c>
      <c r="AI14" s="32">
        <v>10</v>
      </c>
      <c r="AK14" s="30" t="s">
        <v>17</v>
      </c>
      <c r="AL14" s="36">
        <v>20</v>
      </c>
      <c r="AM14" s="36">
        <v>19</v>
      </c>
      <c r="AN14" s="36">
        <v>11</v>
      </c>
      <c r="AO14" s="36">
        <v>14</v>
      </c>
      <c r="AP14" s="36">
        <v>23</v>
      </c>
      <c r="AQ14" s="37">
        <v>17.399999999999999</v>
      </c>
      <c r="AR14" s="32">
        <v>13</v>
      </c>
    </row>
    <row r="15" spans="1:44" x14ac:dyDescent="0.25">
      <c r="A15" s="30" t="s">
        <v>18</v>
      </c>
      <c r="B15" s="36">
        <v>1310</v>
      </c>
      <c r="C15" s="36">
        <v>1609</v>
      </c>
      <c r="D15" s="36">
        <v>1726</v>
      </c>
      <c r="E15" s="36">
        <v>1822</v>
      </c>
      <c r="F15" s="36">
        <v>1707</v>
      </c>
      <c r="G15" s="31">
        <v>1634.8</v>
      </c>
      <c r="H15" s="32">
        <v>5</v>
      </c>
      <c r="J15" s="30" t="s">
        <v>18</v>
      </c>
      <c r="K15" s="36">
        <v>10</v>
      </c>
      <c r="L15" s="36">
        <v>3</v>
      </c>
      <c r="M15" s="36">
        <v>9</v>
      </c>
      <c r="N15" s="36">
        <v>7</v>
      </c>
      <c r="O15" s="36">
        <v>6</v>
      </c>
      <c r="P15" s="37">
        <v>7</v>
      </c>
      <c r="Q15" s="32">
        <v>7</v>
      </c>
      <c r="S15" s="30" t="s">
        <v>18</v>
      </c>
      <c r="T15" s="36">
        <v>10</v>
      </c>
      <c r="U15" s="36">
        <v>3</v>
      </c>
      <c r="V15" s="36">
        <v>10</v>
      </c>
      <c r="W15" s="36">
        <v>7</v>
      </c>
      <c r="X15" s="36">
        <v>8</v>
      </c>
      <c r="Y15" s="37">
        <v>7.6</v>
      </c>
      <c r="Z15" s="32">
        <v>9</v>
      </c>
      <c r="AB15" s="30" t="s">
        <v>18</v>
      </c>
      <c r="AC15" s="36">
        <v>7</v>
      </c>
      <c r="AD15" s="36">
        <v>16</v>
      </c>
      <c r="AE15" s="36">
        <v>16</v>
      </c>
      <c r="AF15" s="36">
        <v>16</v>
      </c>
      <c r="AG15" s="36">
        <v>8</v>
      </c>
      <c r="AH15" s="37">
        <v>12.6</v>
      </c>
      <c r="AI15" s="32">
        <v>14</v>
      </c>
      <c r="AK15" s="30" t="s">
        <v>18</v>
      </c>
      <c r="AL15" s="36">
        <v>10</v>
      </c>
      <c r="AM15" s="36">
        <v>18</v>
      </c>
      <c r="AN15" s="36">
        <v>19</v>
      </c>
      <c r="AO15" s="36">
        <v>19</v>
      </c>
      <c r="AP15" s="36">
        <v>10</v>
      </c>
      <c r="AQ15" s="37">
        <v>15.2</v>
      </c>
      <c r="AR15" s="32">
        <v>17</v>
      </c>
    </row>
    <row r="16" spans="1:44" x14ac:dyDescent="0.25">
      <c r="A16" s="30" t="s">
        <v>19</v>
      </c>
      <c r="B16" s="36">
        <v>407</v>
      </c>
      <c r="C16" s="36">
        <v>482</v>
      </c>
      <c r="D16" s="36">
        <v>434</v>
      </c>
      <c r="E16" s="36">
        <v>467</v>
      </c>
      <c r="F16" s="36">
        <v>544</v>
      </c>
      <c r="G16" s="31">
        <v>466.8</v>
      </c>
      <c r="H16" s="32">
        <v>30</v>
      </c>
      <c r="J16" s="30" t="s">
        <v>19</v>
      </c>
      <c r="K16" s="36">
        <v>4</v>
      </c>
      <c r="L16" s="36">
        <v>1</v>
      </c>
      <c r="M16" s="36">
        <v>2</v>
      </c>
      <c r="N16" s="36">
        <v>0</v>
      </c>
      <c r="O16" s="36">
        <v>2</v>
      </c>
      <c r="P16" s="37">
        <v>1.8</v>
      </c>
      <c r="Q16" s="32">
        <v>63</v>
      </c>
      <c r="S16" s="30" t="s">
        <v>19</v>
      </c>
      <c r="T16" s="36">
        <v>4</v>
      </c>
      <c r="U16" s="36">
        <v>2</v>
      </c>
      <c r="V16" s="36">
        <v>2</v>
      </c>
      <c r="W16" s="36">
        <v>0</v>
      </c>
      <c r="X16" s="36">
        <v>2</v>
      </c>
      <c r="Y16" s="37">
        <v>2</v>
      </c>
      <c r="Z16" s="32">
        <v>62</v>
      </c>
      <c r="AB16" s="30" t="s">
        <v>19</v>
      </c>
      <c r="AC16" s="36">
        <v>1</v>
      </c>
      <c r="AD16" s="36">
        <v>6</v>
      </c>
      <c r="AE16" s="36">
        <v>3</v>
      </c>
      <c r="AF16" s="36">
        <v>9</v>
      </c>
      <c r="AG16" s="36">
        <v>8</v>
      </c>
      <c r="AH16" s="37">
        <v>5.4</v>
      </c>
      <c r="AI16" s="32">
        <v>47</v>
      </c>
      <c r="AK16" s="30" t="s">
        <v>19</v>
      </c>
      <c r="AL16" s="36">
        <v>1</v>
      </c>
      <c r="AM16" s="36">
        <v>6</v>
      </c>
      <c r="AN16" s="36">
        <v>5</v>
      </c>
      <c r="AO16" s="36">
        <v>10</v>
      </c>
      <c r="AP16" s="36">
        <v>9</v>
      </c>
      <c r="AQ16" s="37">
        <v>6.2</v>
      </c>
      <c r="AR16" s="32">
        <v>53</v>
      </c>
    </row>
    <row r="17" spans="1:44" x14ac:dyDescent="0.25">
      <c r="A17" s="30" t="s">
        <v>20</v>
      </c>
      <c r="B17" s="36">
        <v>815</v>
      </c>
      <c r="C17" s="36">
        <v>866</v>
      </c>
      <c r="D17" s="36">
        <v>975</v>
      </c>
      <c r="E17" s="36">
        <v>1023</v>
      </c>
      <c r="F17" s="36">
        <v>988</v>
      </c>
      <c r="G17" s="31">
        <v>933.4</v>
      </c>
      <c r="H17" s="32">
        <v>12</v>
      </c>
      <c r="J17" s="30" t="s">
        <v>20</v>
      </c>
      <c r="K17" s="36">
        <v>4</v>
      </c>
      <c r="L17" s="36">
        <v>3</v>
      </c>
      <c r="M17" s="36">
        <v>4</v>
      </c>
      <c r="N17" s="36">
        <v>5</v>
      </c>
      <c r="O17" s="36">
        <v>6</v>
      </c>
      <c r="P17" s="37">
        <v>4.4000000000000004</v>
      </c>
      <c r="Q17" s="32">
        <v>26</v>
      </c>
      <c r="S17" s="30" t="s">
        <v>20</v>
      </c>
      <c r="T17" s="36">
        <v>4</v>
      </c>
      <c r="U17" s="36">
        <v>3</v>
      </c>
      <c r="V17" s="36">
        <v>7</v>
      </c>
      <c r="W17" s="36">
        <v>5</v>
      </c>
      <c r="X17" s="36">
        <v>6</v>
      </c>
      <c r="Y17" s="37">
        <v>5</v>
      </c>
      <c r="Z17" s="32">
        <v>24</v>
      </c>
      <c r="AB17" s="30" t="s">
        <v>20</v>
      </c>
      <c r="AC17" s="36">
        <v>4</v>
      </c>
      <c r="AD17" s="36">
        <v>9</v>
      </c>
      <c r="AE17" s="36">
        <v>2</v>
      </c>
      <c r="AF17" s="36">
        <v>9</v>
      </c>
      <c r="AG17" s="36">
        <v>1</v>
      </c>
      <c r="AH17" s="37">
        <v>5</v>
      </c>
      <c r="AI17" s="32">
        <v>52</v>
      </c>
      <c r="AK17" s="30" t="s">
        <v>20</v>
      </c>
      <c r="AL17" s="36">
        <v>5</v>
      </c>
      <c r="AM17" s="36">
        <v>11</v>
      </c>
      <c r="AN17" s="36">
        <v>3</v>
      </c>
      <c r="AO17" s="36">
        <v>10</v>
      </c>
      <c r="AP17" s="36">
        <v>2</v>
      </c>
      <c r="AQ17" s="37">
        <v>6.2</v>
      </c>
      <c r="AR17" s="32">
        <v>53</v>
      </c>
    </row>
    <row r="18" spans="1:44" x14ac:dyDescent="0.25">
      <c r="A18" s="30" t="s">
        <v>21</v>
      </c>
      <c r="B18" s="36">
        <v>332</v>
      </c>
      <c r="C18" s="36">
        <v>428</v>
      </c>
      <c r="D18" s="36">
        <v>395</v>
      </c>
      <c r="E18" s="36">
        <v>398</v>
      </c>
      <c r="F18" s="36">
        <v>404</v>
      </c>
      <c r="G18" s="31">
        <v>391.4</v>
      </c>
      <c r="H18" s="32">
        <v>34</v>
      </c>
      <c r="J18" s="30" t="s">
        <v>21</v>
      </c>
      <c r="K18" s="36">
        <v>2</v>
      </c>
      <c r="L18" s="36">
        <v>6</v>
      </c>
      <c r="M18" s="36">
        <v>3</v>
      </c>
      <c r="N18" s="36">
        <v>3</v>
      </c>
      <c r="O18" s="36">
        <v>5</v>
      </c>
      <c r="P18" s="37">
        <v>3.8</v>
      </c>
      <c r="Q18" s="32">
        <v>34</v>
      </c>
      <c r="S18" s="30" t="s">
        <v>21</v>
      </c>
      <c r="T18" s="36">
        <v>2</v>
      </c>
      <c r="U18" s="36">
        <v>6</v>
      </c>
      <c r="V18" s="36">
        <v>3</v>
      </c>
      <c r="W18" s="36">
        <v>3</v>
      </c>
      <c r="X18" s="36">
        <v>5</v>
      </c>
      <c r="Y18" s="37">
        <v>3.8</v>
      </c>
      <c r="Z18" s="32">
        <v>35</v>
      </c>
      <c r="AB18" s="30" t="s">
        <v>21</v>
      </c>
      <c r="AC18" s="36">
        <v>5</v>
      </c>
      <c r="AD18" s="36">
        <v>10</v>
      </c>
      <c r="AE18" s="36">
        <v>7</v>
      </c>
      <c r="AF18" s="36">
        <v>7</v>
      </c>
      <c r="AG18" s="36">
        <v>6</v>
      </c>
      <c r="AH18" s="37">
        <v>7</v>
      </c>
      <c r="AI18" s="32">
        <v>34</v>
      </c>
      <c r="AK18" s="30" t="s">
        <v>21</v>
      </c>
      <c r="AL18" s="36">
        <v>6</v>
      </c>
      <c r="AM18" s="36">
        <v>14</v>
      </c>
      <c r="AN18" s="36">
        <v>10</v>
      </c>
      <c r="AO18" s="36">
        <v>8</v>
      </c>
      <c r="AP18" s="36">
        <v>7</v>
      </c>
      <c r="AQ18" s="37">
        <v>9</v>
      </c>
      <c r="AR18" s="32">
        <v>37</v>
      </c>
    </row>
    <row r="19" spans="1:44" x14ac:dyDescent="0.25">
      <c r="A19" s="30" t="s">
        <v>22</v>
      </c>
      <c r="B19" s="36">
        <v>18</v>
      </c>
      <c r="C19" s="36">
        <v>25</v>
      </c>
      <c r="D19" s="36">
        <v>25</v>
      </c>
      <c r="E19" s="36">
        <v>27</v>
      </c>
      <c r="F19" s="36">
        <v>33</v>
      </c>
      <c r="G19" s="31">
        <v>25.6</v>
      </c>
      <c r="H19" s="32">
        <v>98</v>
      </c>
      <c r="J19" s="30" t="s">
        <v>22</v>
      </c>
      <c r="K19" s="36">
        <v>1</v>
      </c>
      <c r="L19" s="36">
        <v>0</v>
      </c>
      <c r="M19" s="36">
        <v>1</v>
      </c>
      <c r="N19" s="36">
        <v>0</v>
      </c>
      <c r="O19" s="36">
        <v>0</v>
      </c>
      <c r="P19" s="37">
        <v>0.4</v>
      </c>
      <c r="Q19" s="32">
        <v>96</v>
      </c>
      <c r="S19" s="30" t="s">
        <v>22</v>
      </c>
      <c r="T19" s="36">
        <v>1</v>
      </c>
      <c r="U19" s="36">
        <v>0</v>
      </c>
      <c r="V19" s="36">
        <v>1</v>
      </c>
      <c r="W19" s="36">
        <v>0</v>
      </c>
      <c r="X19" s="36">
        <v>0</v>
      </c>
      <c r="Y19" s="37">
        <v>0.4</v>
      </c>
      <c r="Z19" s="32">
        <v>96</v>
      </c>
      <c r="AB19" s="30" t="s">
        <v>22</v>
      </c>
      <c r="AC19" s="36">
        <v>0</v>
      </c>
      <c r="AD19" s="36">
        <v>1</v>
      </c>
      <c r="AE19" s="36">
        <v>3</v>
      </c>
      <c r="AF19" s="36">
        <v>1</v>
      </c>
      <c r="AG19" s="36">
        <v>0</v>
      </c>
      <c r="AH19" s="37">
        <v>1</v>
      </c>
      <c r="AI19" s="32">
        <v>93</v>
      </c>
      <c r="AK19" s="30" t="s">
        <v>22</v>
      </c>
      <c r="AL19" s="36">
        <v>0</v>
      </c>
      <c r="AM19" s="36">
        <v>1</v>
      </c>
      <c r="AN19" s="36">
        <v>4</v>
      </c>
      <c r="AO19" s="36">
        <v>1</v>
      </c>
      <c r="AP19" s="36">
        <v>0</v>
      </c>
      <c r="AQ19" s="37">
        <v>1.2</v>
      </c>
      <c r="AR19" s="32">
        <v>94</v>
      </c>
    </row>
    <row r="20" spans="1:44" x14ac:dyDescent="0.25">
      <c r="A20" s="30" t="s">
        <v>23</v>
      </c>
      <c r="B20" s="36">
        <v>328</v>
      </c>
      <c r="C20" s="36">
        <v>363</v>
      </c>
      <c r="D20" s="36">
        <v>349</v>
      </c>
      <c r="E20" s="36">
        <v>399</v>
      </c>
      <c r="F20" s="36">
        <v>447</v>
      </c>
      <c r="G20" s="31">
        <v>377.2</v>
      </c>
      <c r="H20" s="32">
        <v>36</v>
      </c>
      <c r="J20" s="30" t="s">
        <v>23</v>
      </c>
      <c r="K20" s="36">
        <v>3</v>
      </c>
      <c r="L20" s="36">
        <v>4</v>
      </c>
      <c r="M20" s="36">
        <v>5</v>
      </c>
      <c r="N20" s="36">
        <v>2</v>
      </c>
      <c r="O20" s="36">
        <v>4</v>
      </c>
      <c r="P20" s="37">
        <v>3.6</v>
      </c>
      <c r="Q20" s="32">
        <v>36</v>
      </c>
      <c r="S20" s="30" t="s">
        <v>23</v>
      </c>
      <c r="T20" s="36">
        <v>3</v>
      </c>
      <c r="U20" s="36">
        <v>4</v>
      </c>
      <c r="V20" s="36">
        <v>5</v>
      </c>
      <c r="W20" s="36">
        <v>2</v>
      </c>
      <c r="X20" s="36">
        <v>5</v>
      </c>
      <c r="Y20" s="37">
        <v>3.8</v>
      </c>
      <c r="Z20" s="32">
        <v>35</v>
      </c>
      <c r="AB20" s="30" t="s">
        <v>23</v>
      </c>
      <c r="AC20" s="36">
        <v>1</v>
      </c>
      <c r="AD20" s="36">
        <v>5</v>
      </c>
      <c r="AE20" s="36">
        <v>8</v>
      </c>
      <c r="AF20" s="36">
        <v>3</v>
      </c>
      <c r="AG20" s="36">
        <v>3</v>
      </c>
      <c r="AH20" s="37">
        <v>4</v>
      </c>
      <c r="AI20" s="32">
        <v>61</v>
      </c>
      <c r="AK20" s="30" t="s">
        <v>23</v>
      </c>
      <c r="AL20" s="36">
        <v>2</v>
      </c>
      <c r="AM20" s="36">
        <v>5</v>
      </c>
      <c r="AN20" s="36">
        <v>9</v>
      </c>
      <c r="AO20" s="36">
        <v>3</v>
      </c>
      <c r="AP20" s="36">
        <v>5</v>
      </c>
      <c r="AQ20" s="37">
        <v>4.8</v>
      </c>
      <c r="AR20" s="32">
        <v>63</v>
      </c>
    </row>
    <row r="21" spans="1:44" x14ac:dyDescent="0.25">
      <c r="A21" s="30" t="s">
        <v>24</v>
      </c>
      <c r="B21" s="36">
        <v>42</v>
      </c>
      <c r="C21" s="36">
        <v>54</v>
      </c>
      <c r="D21" s="36">
        <v>57</v>
      </c>
      <c r="E21" s="36">
        <v>55</v>
      </c>
      <c r="F21" s="36">
        <v>74</v>
      </c>
      <c r="G21" s="31">
        <v>56.4</v>
      </c>
      <c r="H21" s="32">
        <v>87</v>
      </c>
      <c r="J21" s="30" t="s">
        <v>24</v>
      </c>
      <c r="K21" s="36">
        <v>0</v>
      </c>
      <c r="L21" s="36">
        <v>1</v>
      </c>
      <c r="M21" s="36">
        <v>3</v>
      </c>
      <c r="N21" s="36">
        <v>0</v>
      </c>
      <c r="O21" s="36">
        <v>1</v>
      </c>
      <c r="P21" s="37">
        <v>1</v>
      </c>
      <c r="Q21" s="32">
        <v>77</v>
      </c>
      <c r="S21" s="30" t="s">
        <v>24</v>
      </c>
      <c r="T21" s="36">
        <v>0</v>
      </c>
      <c r="U21" s="36">
        <v>1</v>
      </c>
      <c r="V21" s="36">
        <v>3</v>
      </c>
      <c r="W21" s="36">
        <v>0</v>
      </c>
      <c r="X21" s="36">
        <v>1</v>
      </c>
      <c r="Y21" s="37">
        <v>1</v>
      </c>
      <c r="Z21" s="32">
        <v>79</v>
      </c>
      <c r="AB21" s="30" t="s">
        <v>24</v>
      </c>
      <c r="AC21" s="36">
        <v>1</v>
      </c>
      <c r="AD21" s="36">
        <v>2</v>
      </c>
      <c r="AE21" s="36">
        <v>1</v>
      </c>
      <c r="AF21" s="36">
        <v>0</v>
      </c>
      <c r="AG21" s="36">
        <v>2</v>
      </c>
      <c r="AH21" s="37">
        <v>1.2</v>
      </c>
      <c r="AI21" s="32">
        <v>91</v>
      </c>
      <c r="AK21" s="30" t="s">
        <v>24</v>
      </c>
      <c r="AL21" s="36">
        <v>1</v>
      </c>
      <c r="AM21" s="36">
        <v>4</v>
      </c>
      <c r="AN21" s="36">
        <v>3</v>
      </c>
      <c r="AO21" s="36">
        <v>0</v>
      </c>
      <c r="AP21" s="36">
        <v>2</v>
      </c>
      <c r="AQ21" s="37">
        <v>2</v>
      </c>
      <c r="AR21" s="32">
        <v>90</v>
      </c>
    </row>
    <row r="22" spans="1:44" x14ac:dyDescent="0.25">
      <c r="A22" s="30" t="s">
        <v>25</v>
      </c>
      <c r="B22" s="36">
        <v>822</v>
      </c>
      <c r="C22" s="36">
        <v>920</v>
      </c>
      <c r="D22" s="36">
        <v>998</v>
      </c>
      <c r="E22" s="36">
        <v>1034</v>
      </c>
      <c r="F22" s="36">
        <v>1130</v>
      </c>
      <c r="G22" s="31">
        <v>980.8</v>
      </c>
      <c r="H22" s="32">
        <v>10</v>
      </c>
      <c r="J22" s="30" t="s">
        <v>25</v>
      </c>
      <c r="K22" s="36">
        <v>5</v>
      </c>
      <c r="L22" s="36">
        <v>7</v>
      </c>
      <c r="M22" s="36">
        <v>9</v>
      </c>
      <c r="N22" s="36">
        <v>8</v>
      </c>
      <c r="O22" s="36">
        <v>6</v>
      </c>
      <c r="P22" s="37">
        <v>7</v>
      </c>
      <c r="Q22" s="32">
        <v>7</v>
      </c>
      <c r="S22" s="30" t="s">
        <v>25</v>
      </c>
      <c r="T22" s="36">
        <v>6</v>
      </c>
      <c r="U22" s="36">
        <v>7</v>
      </c>
      <c r="V22" s="36">
        <v>9</v>
      </c>
      <c r="W22" s="36">
        <v>8</v>
      </c>
      <c r="X22" s="36">
        <v>6</v>
      </c>
      <c r="Y22" s="37">
        <v>7.2</v>
      </c>
      <c r="Z22" s="32">
        <v>10</v>
      </c>
      <c r="AB22" s="30" t="s">
        <v>25</v>
      </c>
      <c r="AC22" s="36">
        <v>9</v>
      </c>
      <c r="AD22" s="36">
        <v>7</v>
      </c>
      <c r="AE22" s="36">
        <v>12</v>
      </c>
      <c r="AF22" s="36">
        <v>13</v>
      </c>
      <c r="AG22" s="36">
        <v>10</v>
      </c>
      <c r="AH22" s="37">
        <v>10.199999999999999</v>
      </c>
      <c r="AI22" s="32">
        <v>22</v>
      </c>
      <c r="AK22" s="30" t="s">
        <v>25</v>
      </c>
      <c r="AL22" s="36">
        <v>13</v>
      </c>
      <c r="AM22" s="36">
        <v>9</v>
      </c>
      <c r="AN22" s="36">
        <v>14</v>
      </c>
      <c r="AO22" s="36">
        <v>15</v>
      </c>
      <c r="AP22" s="36">
        <v>14</v>
      </c>
      <c r="AQ22" s="37">
        <v>13</v>
      </c>
      <c r="AR22" s="32">
        <v>21</v>
      </c>
    </row>
    <row r="23" spans="1:44" x14ac:dyDescent="0.25">
      <c r="A23" s="30" t="s">
        <v>26</v>
      </c>
      <c r="B23" s="36">
        <v>216</v>
      </c>
      <c r="C23" s="36">
        <v>270</v>
      </c>
      <c r="D23" s="36">
        <v>304</v>
      </c>
      <c r="E23" s="36">
        <v>304</v>
      </c>
      <c r="F23" s="36">
        <v>322</v>
      </c>
      <c r="G23" s="31">
        <v>283.2</v>
      </c>
      <c r="H23" s="32">
        <v>46</v>
      </c>
      <c r="J23" s="30" t="s">
        <v>26</v>
      </c>
      <c r="K23" s="36">
        <v>1</v>
      </c>
      <c r="L23" s="36">
        <v>8</v>
      </c>
      <c r="M23" s="36">
        <v>3</v>
      </c>
      <c r="N23" s="36">
        <v>5</v>
      </c>
      <c r="O23" s="36">
        <v>3</v>
      </c>
      <c r="P23" s="37">
        <v>4</v>
      </c>
      <c r="Q23" s="32">
        <v>31</v>
      </c>
      <c r="S23" s="30" t="s">
        <v>26</v>
      </c>
      <c r="T23" s="36">
        <v>1</v>
      </c>
      <c r="U23" s="36">
        <v>8</v>
      </c>
      <c r="V23" s="36">
        <v>3</v>
      </c>
      <c r="W23" s="36">
        <v>5</v>
      </c>
      <c r="X23" s="36">
        <v>3</v>
      </c>
      <c r="Y23" s="37">
        <v>4</v>
      </c>
      <c r="Z23" s="32">
        <v>33</v>
      </c>
      <c r="AB23" s="30" t="s">
        <v>26</v>
      </c>
      <c r="AC23" s="36">
        <v>4</v>
      </c>
      <c r="AD23" s="36">
        <v>7</v>
      </c>
      <c r="AE23" s="36">
        <v>6</v>
      </c>
      <c r="AF23" s="36">
        <v>9</v>
      </c>
      <c r="AG23" s="36">
        <v>12</v>
      </c>
      <c r="AH23" s="37">
        <v>7.6</v>
      </c>
      <c r="AI23" s="32">
        <v>29</v>
      </c>
      <c r="AK23" s="30" t="s">
        <v>26</v>
      </c>
      <c r="AL23" s="36">
        <v>4</v>
      </c>
      <c r="AM23" s="36">
        <v>12</v>
      </c>
      <c r="AN23" s="36">
        <v>11</v>
      </c>
      <c r="AO23" s="36">
        <v>15</v>
      </c>
      <c r="AP23" s="36">
        <v>14</v>
      </c>
      <c r="AQ23" s="37">
        <v>11.2</v>
      </c>
      <c r="AR23" s="32">
        <v>27</v>
      </c>
    </row>
    <row r="24" spans="1:44" x14ac:dyDescent="0.25">
      <c r="A24" s="30" t="s">
        <v>27</v>
      </c>
      <c r="B24" s="36">
        <v>107</v>
      </c>
      <c r="C24" s="36">
        <v>147</v>
      </c>
      <c r="D24" s="36">
        <v>158</v>
      </c>
      <c r="E24" s="36">
        <v>156</v>
      </c>
      <c r="F24" s="36">
        <v>153</v>
      </c>
      <c r="G24" s="31">
        <v>144.19999999999999</v>
      </c>
      <c r="H24" s="32">
        <v>67</v>
      </c>
      <c r="J24" s="30" t="s">
        <v>27</v>
      </c>
      <c r="K24" s="36">
        <v>1</v>
      </c>
      <c r="L24" s="36">
        <v>2</v>
      </c>
      <c r="M24" s="36">
        <v>4</v>
      </c>
      <c r="N24" s="36">
        <v>0</v>
      </c>
      <c r="O24" s="36">
        <v>1</v>
      </c>
      <c r="P24" s="37">
        <v>1.6</v>
      </c>
      <c r="Q24" s="32">
        <v>67</v>
      </c>
      <c r="S24" s="30" t="s">
        <v>27</v>
      </c>
      <c r="T24" s="36">
        <v>1</v>
      </c>
      <c r="U24" s="36">
        <v>2</v>
      </c>
      <c r="V24" s="36">
        <v>4</v>
      </c>
      <c r="W24" s="36">
        <v>0</v>
      </c>
      <c r="X24" s="36">
        <v>1</v>
      </c>
      <c r="Y24" s="37">
        <v>1.6</v>
      </c>
      <c r="Z24" s="32">
        <v>67</v>
      </c>
      <c r="AB24" s="30" t="s">
        <v>27</v>
      </c>
      <c r="AC24" s="36">
        <v>2</v>
      </c>
      <c r="AD24" s="36">
        <v>9</v>
      </c>
      <c r="AE24" s="36">
        <v>4</v>
      </c>
      <c r="AF24" s="36">
        <v>7</v>
      </c>
      <c r="AG24" s="36">
        <v>6</v>
      </c>
      <c r="AH24" s="37">
        <v>5.6</v>
      </c>
      <c r="AI24" s="32">
        <v>45</v>
      </c>
      <c r="AK24" s="30" t="s">
        <v>27</v>
      </c>
      <c r="AL24" s="36">
        <v>4</v>
      </c>
      <c r="AM24" s="36">
        <v>11</v>
      </c>
      <c r="AN24" s="36">
        <v>5</v>
      </c>
      <c r="AO24" s="36">
        <v>14</v>
      </c>
      <c r="AP24" s="36">
        <v>7</v>
      </c>
      <c r="AQ24" s="37">
        <v>8.1999999999999993</v>
      </c>
      <c r="AR24" s="32">
        <v>42</v>
      </c>
    </row>
    <row r="25" spans="1:44" x14ac:dyDescent="0.25">
      <c r="A25" s="30" t="s">
        <v>28</v>
      </c>
      <c r="B25" s="36">
        <v>31</v>
      </c>
      <c r="C25" s="36">
        <v>39</v>
      </c>
      <c r="D25" s="36">
        <v>41</v>
      </c>
      <c r="E25" s="36">
        <v>45</v>
      </c>
      <c r="F25" s="36">
        <v>56</v>
      </c>
      <c r="G25" s="31">
        <v>42.4</v>
      </c>
      <c r="H25" s="32">
        <v>93</v>
      </c>
      <c r="J25" s="30" t="s">
        <v>28</v>
      </c>
      <c r="K25" s="36">
        <v>1</v>
      </c>
      <c r="L25" s="36">
        <v>0</v>
      </c>
      <c r="M25" s="36">
        <v>0</v>
      </c>
      <c r="N25" s="36">
        <v>0</v>
      </c>
      <c r="O25" s="36">
        <v>0</v>
      </c>
      <c r="P25" s="37">
        <v>0.2</v>
      </c>
      <c r="Q25" s="32">
        <v>99</v>
      </c>
      <c r="S25" s="30" t="s">
        <v>28</v>
      </c>
      <c r="T25" s="36">
        <v>1</v>
      </c>
      <c r="U25" s="36">
        <v>0</v>
      </c>
      <c r="V25" s="36">
        <v>0</v>
      </c>
      <c r="W25" s="36">
        <v>0</v>
      </c>
      <c r="X25" s="36">
        <v>0</v>
      </c>
      <c r="Y25" s="37">
        <v>0.2</v>
      </c>
      <c r="Z25" s="32">
        <v>99</v>
      </c>
      <c r="AB25" s="30" t="s">
        <v>28</v>
      </c>
      <c r="AC25" s="36">
        <v>0</v>
      </c>
      <c r="AD25" s="36">
        <v>0</v>
      </c>
      <c r="AE25" s="36">
        <v>0</v>
      </c>
      <c r="AF25" s="36">
        <v>1</v>
      </c>
      <c r="AG25" s="36">
        <v>2</v>
      </c>
      <c r="AH25" s="37">
        <v>0.6</v>
      </c>
      <c r="AI25" s="32">
        <v>97</v>
      </c>
      <c r="AK25" s="30" t="s">
        <v>28</v>
      </c>
      <c r="AL25" s="36">
        <v>0</v>
      </c>
      <c r="AM25" s="36">
        <v>0</v>
      </c>
      <c r="AN25" s="36">
        <v>0</v>
      </c>
      <c r="AO25" s="36">
        <v>1</v>
      </c>
      <c r="AP25" s="36">
        <v>2</v>
      </c>
      <c r="AQ25" s="37">
        <v>0.6</v>
      </c>
      <c r="AR25" s="32">
        <v>97</v>
      </c>
    </row>
    <row r="26" spans="1:44" x14ac:dyDescent="0.25">
      <c r="A26" s="30" t="s">
        <v>29</v>
      </c>
      <c r="B26" s="36">
        <v>44</v>
      </c>
      <c r="C26" s="36">
        <v>60</v>
      </c>
      <c r="D26" s="36">
        <v>60</v>
      </c>
      <c r="E26" s="36">
        <v>66</v>
      </c>
      <c r="F26" s="36">
        <v>59</v>
      </c>
      <c r="G26" s="31">
        <v>57.8</v>
      </c>
      <c r="H26" s="32">
        <v>85</v>
      </c>
      <c r="J26" s="30" t="s">
        <v>29</v>
      </c>
      <c r="K26" s="36">
        <v>0</v>
      </c>
      <c r="L26" s="36">
        <v>0</v>
      </c>
      <c r="M26" s="36">
        <v>0</v>
      </c>
      <c r="N26" s="36">
        <v>1</v>
      </c>
      <c r="O26" s="36">
        <v>3</v>
      </c>
      <c r="P26" s="37">
        <v>0.8</v>
      </c>
      <c r="Q26" s="32">
        <v>81</v>
      </c>
      <c r="S26" s="30" t="s">
        <v>29</v>
      </c>
      <c r="T26" s="36">
        <v>0</v>
      </c>
      <c r="U26" s="36">
        <v>0</v>
      </c>
      <c r="V26" s="36">
        <v>0</v>
      </c>
      <c r="W26" s="36">
        <v>1</v>
      </c>
      <c r="X26" s="36">
        <v>4</v>
      </c>
      <c r="Y26" s="37">
        <v>1</v>
      </c>
      <c r="Z26" s="32">
        <v>79</v>
      </c>
      <c r="AB26" s="30" t="s">
        <v>29</v>
      </c>
      <c r="AC26" s="36">
        <v>0</v>
      </c>
      <c r="AD26" s="36">
        <v>6</v>
      </c>
      <c r="AE26" s="36">
        <v>5</v>
      </c>
      <c r="AF26" s="36">
        <v>1</v>
      </c>
      <c r="AG26" s="36">
        <v>0</v>
      </c>
      <c r="AH26" s="37">
        <v>2.4</v>
      </c>
      <c r="AI26" s="32">
        <v>76</v>
      </c>
      <c r="AK26" s="30" t="s">
        <v>29</v>
      </c>
      <c r="AL26" s="36">
        <v>0</v>
      </c>
      <c r="AM26" s="36">
        <v>6</v>
      </c>
      <c r="AN26" s="36">
        <v>6</v>
      </c>
      <c r="AO26" s="36">
        <v>1</v>
      </c>
      <c r="AP26" s="36">
        <v>0</v>
      </c>
      <c r="AQ26" s="37">
        <v>2.6</v>
      </c>
      <c r="AR26" s="32">
        <v>84</v>
      </c>
    </row>
    <row r="27" spans="1:44" x14ac:dyDescent="0.25">
      <c r="A27" s="30" t="s">
        <v>30</v>
      </c>
      <c r="B27" s="36">
        <v>532</v>
      </c>
      <c r="C27" s="36">
        <v>545</v>
      </c>
      <c r="D27" s="36">
        <v>547</v>
      </c>
      <c r="E27" s="36">
        <v>522</v>
      </c>
      <c r="F27" s="36">
        <v>574</v>
      </c>
      <c r="G27" s="31">
        <v>544</v>
      </c>
      <c r="H27" s="32">
        <v>26</v>
      </c>
      <c r="J27" s="30" t="s">
        <v>30</v>
      </c>
      <c r="K27" s="36">
        <v>3</v>
      </c>
      <c r="L27" s="36">
        <v>4</v>
      </c>
      <c r="M27" s="36">
        <v>4</v>
      </c>
      <c r="N27" s="36">
        <v>7</v>
      </c>
      <c r="O27" s="36">
        <v>7</v>
      </c>
      <c r="P27" s="37">
        <v>5</v>
      </c>
      <c r="Q27" s="32">
        <v>19</v>
      </c>
      <c r="S27" s="30" t="s">
        <v>30</v>
      </c>
      <c r="T27" s="36">
        <v>3</v>
      </c>
      <c r="U27" s="36">
        <v>4</v>
      </c>
      <c r="V27" s="36">
        <v>5</v>
      </c>
      <c r="W27" s="36">
        <v>7</v>
      </c>
      <c r="X27" s="36">
        <v>7</v>
      </c>
      <c r="Y27" s="37">
        <v>5.2</v>
      </c>
      <c r="Z27" s="32">
        <v>21</v>
      </c>
      <c r="AB27" s="30" t="s">
        <v>30</v>
      </c>
      <c r="AC27" s="36">
        <v>5</v>
      </c>
      <c r="AD27" s="36">
        <v>9</v>
      </c>
      <c r="AE27" s="36">
        <v>6</v>
      </c>
      <c r="AF27" s="36">
        <v>12</v>
      </c>
      <c r="AG27" s="36">
        <v>8</v>
      </c>
      <c r="AH27" s="37">
        <v>8</v>
      </c>
      <c r="AI27" s="32">
        <v>28</v>
      </c>
      <c r="AK27" s="30" t="s">
        <v>30</v>
      </c>
      <c r="AL27" s="36">
        <v>9</v>
      </c>
      <c r="AM27" s="36">
        <v>10</v>
      </c>
      <c r="AN27" s="36">
        <v>8</v>
      </c>
      <c r="AO27" s="36">
        <v>21</v>
      </c>
      <c r="AP27" s="36">
        <v>13</v>
      </c>
      <c r="AQ27" s="37">
        <v>12.2</v>
      </c>
      <c r="AR27" s="32">
        <v>24</v>
      </c>
    </row>
    <row r="28" spans="1:44" x14ac:dyDescent="0.25">
      <c r="A28" s="30" t="s">
        <v>31</v>
      </c>
      <c r="B28" s="36">
        <v>275</v>
      </c>
      <c r="C28" s="36">
        <v>303</v>
      </c>
      <c r="D28" s="36">
        <v>288</v>
      </c>
      <c r="E28" s="36">
        <v>350</v>
      </c>
      <c r="F28" s="36">
        <v>336</v>
      </c>
      <c r="G28" s="31">
        <v>310.39999999999998</v>
      </c>
      <c r="H28" s="32">
        <v>39</v>
      </c>
      <c r="J28" s="30" t="s">
        <v>31</v>
      </c>
      <c r="K28" s="36">
        <v>4</v>
      </c>
      <c r="L28" s="36">
        <v>3</v>
      </c>
      <c r="M28" s="36">
        <v>5</v>
      </c>
      <c r="N28" s="36">
        <v>1</v>
      </c>
      <c r="O28" s="36">
        <v>6</v>
      </c>
      <c r="P28" s="37">
        <v>3.8</v>
      </c>
      <c r="Q28" s="32">
        <v>34</v>
      </c>
      <c r="S28" s="30" t="s">
        <v>31</v>
      </c>
      <c r="T28" s="36">
        <v>5</v>
      </c>
      <c r="U28" s="36">
        <v>3</v>
      </c>
      <c r="V28" s="36">
        <v>7</v>
      </c>
      <c r="W28" s="36">
        <v>1</v>
      </c>
      <c r="X28" s="36">
        <v>6</v>
      </c>
      <c r="Y28" s="37">
        <v>4.4000000000000004</v>
      </c>
      <c r="Z28" s="32">
        <v>31</v>
      </c>
      <c r="AB28" s="30" t="s">
        <v>31</v>
      </c>
      <c r="AC28" s="36">
        <v>13</v>
      </c>
      <c r="AD28" s="36">
        <v>10</v>
      </c>
      <c r="AE28" s="36">
        <v>11</v>
      </c>
      <c r="AF28" s="36">
        <v>9</v>
      </c>
      <c r="AG28" s="36">
        <v>15</v>
      </c>
      <c r="AH28" s="37">
        <v>11.6</v>
      </c>
      <c r="AI28" s="32">
        <v>16</v>
      </c>
      <c r="AK28" s="30" t="s">
        <v>31</v>
      </c>
      <c r="AL28" s="36">
        <v>21</v>
      </c>
      <c r="AM28" s="36">
        <v>16</v>
      </c>
      <c r="AN28" s="36">
        <v>20</v>
      </c>
      <c r="AO28" s="36">
        <v>12</v>
      </c>
      <c r="AP28" s="36">
        <v>41</v>
      </c>
      <c r="AQ28" s="37">
        <v>22</v>
      </c>
      <c r="AR28" s="32">
        <v>9</v>
      </c>
    </row>
    <row r="29" spans="1:44" x14ac:dyDescent="0.25">
      <c r="A29" s="30" t="s">
        <v>32</v>
      </c>
      <c r="B29" s="36">
        <v>457</v>
      </c>
      <c r="C29" s="36">
        <v>523</v>
      </c>
      <c r="D29" s="36">
        <v>504</v>
      </c>
      <c r="E29" s="36">
        <v>587</v>
      </c>
      <c r="F29" s="36">
        <v>644</v>
      </c>
      <c r="G29" s="31">
        <v>543</v>
      </c>
      <c r="H29" s="32">
        <v>28</v>
      </c>
      <c r="J29" s="30" t="s">
        <v>32</v>
      </c>
      <c r="K29" s="36">
        <v>3</v>
      </c>
      <c r="L29" s="36">
        <v>1</v>
      </c>
      <c r="M29" s="36">
        <v>7</v>
      </c>
      <c r="N29" s="36">
        <v>3</v>
      </c>
      <c r="O29" s="36">
        <v>1</v>
      </c>
      <c r="P29" s="37">
        <v>3</v>
      </c>
      <c r="Q29" s="32">
        <v>41</v>
      </c>
      <c r="S29" s="30" t="s">
        <v>32</v>
      </c>
      <c r="T29" s="36">
        <v>3</v>
      </c>
      <c r="U29" s="36">
        <v>1</v>
      </c>
      <c r="V29" s="36">
        <v>7</v>
      </c>
      <c r="W29" s="36">
        <v>3</v>
      </c>
      <c r="X29" s="36">
        <v>1</v>
      </c>
      <c r="Y29" s="37">
        <v>3</v>
      </c>
      <c r="Z29" s="32">
        <v>45</v>
      </c>
      <c r="AB29" s="30" t="s">
        <v>32</v>
      </c>
      <c r="AC29" s="36">
        <v>7</v>
      </c>
      <c r="AD29" s="36">
        <v>10</v>
      </c>
      <c r="AE29" s="36">
        <v>18</v>
      </c>
      <c r="AF29" s="36">
        <v>5</v>
      </c>
      <c r="AG29" s="36">
        <v>8</v>
      </c>
      <c r="AH29" s="37">
        <v>9.6</v>
      </c>
      <c r="AI29" s="32">
        <v>23</v>
      </c>
      <c r="AK29" s="30" t="s">
        <v>32</v>
      </c>
      <c r="AL29" s="36">
        <v>9</v>
      </c>
      <c r="AM29" s="36">
        <v>16</v>
      </c>
      <c r="AN29" s="36">
        <v>25</v>
      </c>
      <c r="AO29" s="36">
        <v>6</v>
      </c>
      <c r="AP29" s="36">
        <v>9</v>
      </c>
      <c r="AQ29" s="37">
        <v>13</v>
      </c>
      <c r="AR29" s="32">
        <v>21</v>
      </c>
    </row>
    <row r="30" spans="1:44" x14ac:dyDescent="0.25">
      <c r="A30" s="30" t="s">
        <v>33</v>
      </c>
      <c r="B30" s="36">
        <v>1271</v>
      </c>
      <c r="C30" s="36">
        <v>1511</v>
      </c>
      <c r="D30" s="36">
        <v>1461</v>
      </c>
      <c r="E30" s="36">
        <v>1533</v>
      </c>
      <c r="F30" s="36">
        <v>1416</v>
      </c>
      <c r="G30" s="31">
        <v>1438.4</v>
      </c>
      <c r="H30" s="32">
        <v>7</v>
      </c>
      <c r="J30" s="30" t="s">
        <v>33</v>
      </c>
      <c r="K30" s="36">
        <v>10</v>
      </c>
      <c r="L30" s="36">
        <v>10</v>
      </c>
      <c r="M30" s="36">
        <v>16</v>
      </c>
      <c r="N30" s="36">
        <v>5</v>
      </c>
      <c r="O30" s="36">
        <v>12</v>
      </c>
      <c r="P30" s="37">
        <v>10.6</v>
      </c>
      <c r="Q30" s="32">
        <v>5</v>
      </c>
      <c r="S30" s="30" t="s">
        <v>33</v>
      </c>
      <c r="T30" s="36">
        <v>13</v>
      </c>
      <c r="U30" s="36">
        <v>11</v>
      </c>
      <c r="V30" s="36">
        <v>18</v>
      </c>
      <c r="W30" s="36">
        <v>5</v>
      </c>
      <c r="X30" s="36">
        <v>13</v>
      </c>
      <c r="Y30" s="37">
        <v>12</v>
      </c>
      <c r="Z30" s="32">
        <v>4</v>
      </c>
      <c r="AB30" s="30" t="s">
        <v>33</v>
      </c>
      <c r="AC30" s="36">
        <v>19</v>
      </c>
      <c r="AD30" s="36">
        <v>24</v>
      </c>
      <c r="AE30" s="36">
        <v>25</v>
      </c>
      <c r="AF30" s="36">
        <v>30</v>
      </c>
      <c r="AG30" s="36">
        <v>19</v>
      </c>
      <c r="AH30" s="37">
        <v>23.4</v>
      </c>
      <c r="AI30" s="32">
        <v>2</v>
      </c>
      <c r="AK30" s="30" t="s">
        <v>33</v>
      </c>
      <c r="AL30" s="36">
        <v>24</v>
      </c>
      <c r="AM30" s="36">
        <v>28</v>
      </c>
      <c r="AN30" s="36">
        <v>37</v>
      </c>
      <c r="AO30" s="36">
        <v>36</v>
      </c>
      <c r="AP30" s="36">
        <v>22</v>
      </c>
      <c r="AQ30" s="37">
        <v>29.4</v>
      </c>
      <c r="AR30" s="32">
        <v>4</v>
      </c>
    </row>
    <row r="31" spans="1:44" x14ac:dyDescent="0.25">
      <c r="A31" s="30" t="s">
        <v>34</v>
      </c>
      <c r="B31" s="36">
        <v>60</v>
      </c>
      <c r="C31" s="36">
        <v>95</v>
      </c>
      <c r="D31" s="36">
        <v>78</v>
      </c>
      <c r="E31" s="36">
        <v>94</v>
      </c>
      <c r="F31" s="36">
        <v>80</v>
      </c>
      <c r="G31" s="31">
        <v>81.400000000000006</v>
      </c>
      <c r="H31" s="32">
        <v>78</v>
      </c>
      <c r="J31" s="30" t="s">
        <v>34</v>
      </c>
      <c r="K31" s="36">
        <v>0</v>
      </c>
      <c r="L31" s="36">
        <v>3</v>
      </c>
      <c r="M31" s="36">
        <v>2</v>
      </c>
      <c r="N31" s="36">
        <v>0</v>
      </c>
      <c r="O31" s="36">
        <v>1</v>
      </c>
      <c r="P31" s="37">
        <v>1.2</v>
      </c>
      <c r="Q31" s="32">
        <v>75</v>
      </c>
      <c r="S31" s="30" t="s">
        <v>34</v>
      </c>
      <c r="T31" s="36">
        <v>0</v>
      </c>
      <c r="U31" s="36">
        <v>3</v>
      </c>
      <c r="V31" s="36">
        <v>3</v>
      </c>
      <c r="W31" s="36">
        <v>0</v>
      </c>
      <c r="X31" s="36">
        <v>1</v>
      </c>
      <c r="Y31" s="37">
        <v>1.4</v>
      </c>
      <c r="Z31" s="32">
        <v>73</v>
      </c>
      <c r="AB31" s="30" t="s">
        <v>34</v>
      </c>
      <c r="AC31" s="36">
        <v>0</v>
      </c>
      <c r="AD31" s="36">
        <v>9</v>
      </c>
      <c r="AE31" s="36">
        <v>6</v>
      </c>
      <c r="AF31" s="36">
        <v>7</v>
      </c>
      <c r="AG31" s="36">
        <v>4</v>
      </c>
      <c r="AH31" s="37">
        <v>5.2</v>
      </c>
      <c r="AI31" s="32">
        <v>51</v>
      </c>
      <c r="AK31" s="30" t="s">
        <v>34</v>
      </c>
      <c r="AL31" s="36">
        <v>0</v>
      </c>
      <c r="AM31" s="36">
        <v>13</v>
      </c>
      <c r="AN31" s="36">
        <v>7</v>
      </c>
      <c r="AO31" s="36">
        <v>8</v>
      </c>
      <c r="AP31" s="36">
        <v>7</v>
      </c>
      <c r="AQ31" s="37">
        <v>7</v>
      </c>
      <c r="AR31" s="32">
        <v>45</v>
      </c>
    </row>
    <row r="32" spans="1:44" x14ac:dyDescent="0.25">
      <c r="A32" s="30" t="s">
        <v>35</v>
      </c>
      <c r="B32" s="36">
        <v>177</v>
      </c>
      <c r="C32" s="36">
        <v>236</v>
      </c>
      <c r="D32" s="36">
        <v>226</v>
      </c>
      <c r="E32" s="36">
        <v>244</v>
      </c>
      <c r="F32" s="36">
        <v>213</v>
      </c>
      <c r="G32" s="31">
        <v>219.2</v>
      </c>
      <c r="H32" s="32">
        <v>54</v>
      </c>
      <c r="J32" s="30" t="s">
        <v>35</v>
      </c>
      <c r="K32" s="36">
        <v>1</v>
      </c>
      <c r="L32" s="36">
        <v>3</v>
      </c>
      <c r="M32" s="36">
        <v>2</v>
      </c>
      <c r="N32" s="36">
        <v>2</v>
      </c>
      <c r="O32" s="36">
        <v>1</v>
      </c>
      <c r="P32" s="37">
        <v>1.8</v>
      </c>
      <c r="Q32" s="32">
        <v>63</v>
      </c>
      <c r="S32" s="30" t="s">
        <v>35</v>
      </c>
      <c r="T32" s="36">
        <v>1</v>
      </c>
      <c r="U32" s="36">
        <v>3</v>
      </c>
      <c r="V32" s="36">
        <v>2</v>
      </c>
      <c r="W32" s="36">
        <v>4</v>
      </c>
      <c r="X32" s="36">
        <v>2</v>
      </c>
      <c r="Y32" s="37">
        <v>2.4</v>
      </c>
      <c r="Z32" s="32">
        <v>51</v>
      </c>
      <c r="AB32" s="30" t="s">
        <v>35</v>
      </c>
      <c r="AC32" s="36">
        <v>4</v>
      </c>
      <c r="AD32" s="36">
        <v>6</v>
      </c>
      <c r="AE32" s="36">
        <v>8</v>
      </c>
      <c r="AF32" s="36">
        <v>5</v>
      </c>
      <c r="AG32" s="36">
        <v>4</v>
      </c>
      <c r="AH32" s="37">
        <v>5.4</v>
      </c>
      <c r="AI32" s="32">
        <v>47</v>
      </c>
      <c r="AK32" s="30" t="s">
        <v>35</v>
      </c>
      <c r="AL32" s="36">
        <v>4</v>
      </c>
      <c r="AM32" s="36">
        <v>7</v>
      </c>
      <c r="AN32" s="36">
        <v>11</v>
      </c>
      <c r="AO32" s="36">
        <v>7</v>
      </c>
      <c r="AP32" s="36">
        <v>5</v>
      </c>
      <c r="AQ32" s="37">
        <v>6.8</v>
      </c>
      <c r="AR32" s="32">
        <v>47</v>
      </c>
    </row>
    <row r="33" spans="1:44" x14ac:dyDescent="0.25">
      <c r="A33" s="30" t="s">
        <v>36</v>
      </c>
      <c r="B33" s="36">
        <v>611</v>
      </c>
      <c r="C33" s="36">
        <v>720</v>
      </c>
      <c r="D33" s="36">
        <v>738</v>
      </c>
      <c r="E33" s="36">
        <v>741</v>
      </c>
      <c r="F33" s="36">
        <v>798</v>
      </c>
      <c r="G33" s="31">
        <v>721.6</v>
      </c>
      <c r="H33" s="32">
        <v>19</v>
      </c>
      <c r="J33" s="30" t="s">
        <v>36</v>
      </c>
      <c r="K33" s="36">
        <v>8</v>
      </c>
      <c r="L33" s="36">
        <v>5</v>
      </c>
      <c r="M33" s="36">
        <v>6</v>
      </c>
      <c r="N33" s="36">
        <v>4</v>
      </c>
      <c r="O33" s="36">
        <v>7</v>
      </c>
      <c r="P33" s="37">
        <v>6</v>
      </c>
      <c r="Q33" s="32">
        <v>13</v>
      </c>
      <c r="S33" s="30" t="s">
        <v>36</v>
      </c>
      <c r="T33" s="36">
        <v>9</v>
      </c>
      <c r="U33" s="36">
        <v>6</v>
      </c>
      <c r="V33" s="36">
        <v>7</v>
      </c>
      <c r="W33" s="36">
        <v>4</v>
      </c>
      <c r="X33" s="36">
        <v>10</v>
      </c>
      <c r="Y33" s="37">
        <v>7.2</v>
      </c>
      <c r="Z33" s="32">
        <v>10</v>
      </c>
      <c r="AB33" s="30" t="s">
        <v>36</v>
      </c>
      <c r="AC33" s="36">
        <v>6</v>
      </c>
      <c r="AD33" s="36">
        <v>12</v>
      </c>
      <c r="AE33" s="36">
        <v>19</v>
      </c>
      <c r="AF33" s="36">
        <v>33</v>
      </c>
      <c r="AG33" s="36">
        <v>27</v>
      </c>
      <c r="AH33" s="37">
        <v>19.399999999999999</v>
      </c>
      <c r="AI33" s="32">
        <v>7</v>
      </c>
      <c r="AK33" s="30" t="s">
        <v>36</v>
      </c>
      <c r="AL33" s="36">
        <v>10</v>
      </c>
      <c r="AM33" s="36">
        <v>14</v>
      </c>
      <c r="AN33" s="36">
        <v>24</v>
      </c>
      <c r="AO33" s="36">
        <v>39</v>
      </c>
      <c r="AP33" s="36">
        <v>36</v>
      </c>
      <c r="AQ33" s="37">
        <v>24.6</v>
      </c>
      <c r="AR33" s="32">
        <v>6</v>
      </c>
    </row>
    <row r="34" spans="1:44" x14ac:dyDescent="0.25">
      <c r="A34" s="30" t="s">
        <v>37</v>
      </c>
      <c r="B34" s="36">
        <v>120</v>
      </c>
      <c r="C34" s="36">
        <v>162</v>
      </c>
      <c r="D34" s="36">
        <v>179</v>
      </c>
      <c r="E34" s="36">
        <v>168</v>
      </c>
      <c r="F34" s="36">
        <v>188</v>
      </c>
      <c r="G34" s="31">
        <v>163.4</v>
      </c>
      <c r="H34" s="32">
        <v>64</v>
      </c>
      <c r="J34" s="30" t="s">
        <v>37</v>
      </c>
      <c r="K34" s="36">
        <v>0</v>
      </c>
      <c r="L34" s="36">
        <v>2</v>
      </c>
      <c r="M34" s="36">
        <v>1</v>
      </c>
      <c r="N34" s="36">
        <v>0</v>
      </c>
      <c r="O34" s="36">
        <v>1</v>
      </c>
      <c r="P34" s="37">
        <v>0.8</v>
      </c>
      <c r="Q34" s="32">
        <v>81</v>
      </c>
      <c r="S34" s="30" t="s">
        <v>37</v>
      </c>
      <c r="T34" s="36">
        <v>0</v>
      </c>
      <c r="U34" s="36">
        <v>2</v>
      </c>
      <c r="V34" s="36">
        <v>1</v>
      </c>
      <c r="W34" s="36">
        <v>0</v>
      </c>
      <c r="X34" s="36">
        <v>1</v>
      </c>
      <c r="Y34" s="37">
        <v>0.8</v>
      </c>
      <c r="Z34" s="32">
        <v>86</v>
      </c>
      <c r="AB34" s="30" t="s">
        <v>37</v>
      </c>
      <c r="AC34" s="36">
        <v>4</v>
      </c>
      <c r="AD34" s="36">
        <v>4</v>
      </c>
      <c r="AE34" s="36">
        <v>5</v>
      </c>
      <c r="AF34" s="36">
        <v>4</v>
      </c>
      <c r="AG34" s="36">
        <v>1</v>
      </c>
      <c r="AH34" s="37">
        <v>3.6</v>
      </c>
      <c r="AI34" s="32">
        <v>63</v>
      </c>
      <c r="AK34" s="30" t="s">
        <v>37</v>
      </c>
      <c r="AL34" s="36">
        <v>4</v>
      </c>
      <c r="AM34" s="36">
        <v>7</v>
      </c>
      <c r="AN34" s="36">
        <v>6</v>
      </c>
      <c r="AO34" s="36">
        <v>5</v>
      </c>
      <c r="AP34" s="36">
        <v>2</v>
      </c>
      <c r="AQ34" s="37">
        <v>4.8</v>
      </c>
      <c r="AR34" s="32">
        <v>63</v>
      </c>
    </row>
    <row r="35" spans="1:44" x14ac:dyDescent="0.25">
      <c r="A35" s="30" t="s">
        <v>38</v>
      </c>
      <c r="B35" s="36">
        <v>204</v>
      </c>
      <c r="C35" s="36">
        <v>243</v>
      </c>
      <c r="D35" s="36">
        <v>248</v>
      </c>
      <c r="E35" s="36">
        <v>263</v>
      </c>
      <c r="F35" s="36">
        <v>278</v>
      </c>
      <c r="G35" s="31">
        <v>247.2</v>
      </c>
      <c r="H35" s="32">
        <v>51</v>
      </c>
      <c r="J35" s="30" t="s">
        <v>38</v>
      </c>
      <c r="K35" s="36">
        <v>0</v>
      </c>
      <c r="L35" s="36">
        <v>6</v>
      </c>
      <c r="M35" s="36">
        <v>5</v>
      </c>
      <c r="N35" s="36">
        <v>5</v>
      </c>
      <c r="O35" s="36">
        <v>4</v>
      </c>
      <c r="P35" s="37">
        <v>4</v>
      </c>
      <c r="Q35" s="32">
        <v>31</v>
      </c>
      <c r="S35" s="30" t="s">
        <v>38</v>
      </c>
      <c r="T35" s="36">
        <v>0</v>
      </c>
      <c r="U35" s="36">
        <v>7</v>
      </c>
      <c r="V35" s="36">
        <v>5</v>
      </c>
      <c r="W35" s="36">
        <v>5</v>
      </c>
      <c r="X35" s="36">
        <v>4</v>
      </c>
      <c r="Y35" s="37">
        <v>4.2</v>
      </c>
      <c r="Z35" s="32">
        <v>32</v>
      </c>
      <c r="AB35" s="30" t="s">
        <v>38</v>
      </c>
      <c r="AC35" s="36">
        <v>0</v>
      </c>
      <c r="AD35" s="36">
        <v>6</v>
      </c>
      <c r="AE35" s="36">
        <v>6</v>
      </c>
      <c r="AF35" s="36">
        <v>8</v>
      </c>
      <c r="AG35" s="36">
        <v>9</v>
      </c>
      <c r="AH35" s="37">
        <v>5.8</v>
      </c>
      <c r="AI35" s="32">
        <v>43</v>
      </c>
      <c r="AK35" s="30" t="s">
        <v>38</v>
      </c>
      <c r="AL35" s="36">
        <v>0</v>
      </c>
      <c r="AM35" s="36">
        <v>12</v>
      </c>
      <c r="AN35" s="36">
        <v>7</v>
      </c>
      <c r="AO35" s="36">
        <v>11</v>
      </c>
      <c r="AP35" s="36">
        <v>16</v>
      </c>
      <c r="AQ35" s="37">
        <v>9.1999999999999993</v>
      </c>
      <c r="AR35" s="32">
        <v>35</v>
      </c>
    </row>
    <row r="36" spans="1:44" x14ac:dyDescent="0.25">
      <c r="A36" s="30" t="s">
        <v>39</v>
      </c>
      <c r="B36" s="36">
        <v>1092</v>
      </c>
      <c r="C36" s="36">
        <v>1409</v>
      </c>
      <c r="D36" s="36">
        <v>1550</v>
      </c>
      <c r="E36" s="36">
        <v>1609</v>
      </c>
      <c r="F36" s="36">
        <v>1639</v>
      </c>
      <c r="G36" s="31">
        <v>1459.8</v>
      </c>
      <c r="H36" s="32">
        <v>6</v>
      </c>
      <c r="J36" s="30" t="s">
        <v>39</v>
      </c>
      <c r="K36" s="36">
        <v>3</v>
      </c>
      <c r="L36" s="36">
        <v>4</v>
      </c>
      <c r="M36" s="36">
        <v>4</v>
      </c>
      <c r="N36" s="36">
        <v>6</v>
      </c>
      <c r="O36" s="36">
        <v>6</v>
      </c>
      <c r="P36" s="37">
        <v>4.5999999999999996</v>
      </c>
      <c r="Q36" s="32">
        <v>24</v>
      </c>
      <c r="S36" s="30" t="s">
        <v>39</v>
      </c>
      <c r="T36" s="36">
        <v>3</v>
      </c>
      <c r="U36" s="36">
        <v>4</v>
      </c>
      <c r="V36" s="36">
        <v>4</v>
      </c>
      <c r="W36" s="36">
        <v>7</v>
      </c>
      <c r="X36" s="36">
        <v>6</v>
      </c>
      <c r="Y36" s="37">
        <v>4.8</v>
      </c>
      <c r="Z36" s="32">
        <v>26</v>
      </c>
      <c r="AB36" s="30" t="s">
        <v>39</v>
      </c>
      <c r="AC36" s="36">
        <v>11</v>
      </c>
      <c r="AD36" s="36">
        <v>13</v>
      </c>
      <c r="AE36" s="36">
        <v>15</v>
      </c>
      <c r="AF36" s="36">
        <v>10</v>
      </c>
      <c r="AG36" s="36">
        <v>14</v>
      </c>
      <c r="AH36" s="37">
        <v>12.6</v>
      </c>
      <c r="AI36" s="32">
        <v>14</v>
      </c>
      <c r="AK36" s="30" t="s">
        <v>39</v>
      </c>
      <c r="AL36" s="36">
        <v>12</v>
      </c>
      <c r="AM36" s="36">
        <v>16</v>
      </c>
      <c r="AN36" s="36">
        <v>20</v>
      </c>
      <c r="AO36" s="36">
        <v>14</v>
      </c>
      <c r="AP36" s="36">
        <v>20</v>
      </c>
      <c r="AQ36" s="37">
        <v>16.399999999999999</v>
      </c>
      <c r="AR36" s="32">
        <v>15</v>
      </c>
    </row>
    <row r="37" spans="1:44" x14ac:dyDescent="0.25">
      <c r="A37" s="30" t="s">
        <v>40</v>
      </c>
      <c r="B37" s="36">
        <v>199</v>
      </c>
      <c r="C37" s="36">
        <v>224</v>
      </c>
      <c r="D37" s="36">
        <v>186</v>
      </c>
      <c r="E37" s="36">
        <v>188</v>
      </c>
      <c r="F37" s="36">
        <v>210</v>
      </c>
      <c r="G37" s="31">
        <v>201.4</v>
      </c>
      <c r="H37" s="32">
        <v>61</v>
      </c>
      <c r="J37" s="30" t="s">
        <v>40</v>
      </c>
      <c r="K37" s="36">
        <v>0</v>
      </c>
      <c r="L37" s="36">
        <v>7</v>
      </c>
      <c r="M37" s="36">
        <v>1</v>
      </c>
      <c r="N37" s="36">
        <v>1</v>
      </c>
      <c r="O37" s="36">
        <v>4</v>
      </c>
      <c r="P37" s="37">
        <v>2.6</v>
      </c>
      <c r="Q37" s="32">
        <v>46</v>
      </c>
      <c r="S37" s="30" t="s">
        <v>40</v>
      </c>
      <c r="T37" s="36">
        <v>0</v>
      </c>
      <c r="U37" s="36">
        <v>7</v>
      </c>
      <c r="V37" s="36">
        <v>1</v>
      </c>
      <c r="W37" s="36">
        <v>2</v>
      </c>
      <c r="X37" s="36">
        <v>4</v>
      </c>
      <c r="Y37" s="37">
        <v>2.8</v>
      </c>
      <c r="Z37" s="32">
        <v>50</v>
      </c>
      <c r="AB37" s="30" t="s">
        <v>40</v>
      </c>
      <c r="AC37" s="36">
        <v>4</v>
      </c>
      <c r="AD37" s="36">
        <v>6</v>
      </c>
      <c r="AE37" s="36">
        <v>2</v>
      </c>
      <c r="AF37" s="36">
        <v>5</v>
      </c>
      <c r="AG37" s="36">
        <v>5</v>
      </c>
      <c r="AH37" s="37">
        <v>4.4000000000000004</v>
      </c>
      <c r="AI37" s="32">
        <v>58</v>
      </c>
      <c r="AK37" s="30" t="s">
        <v>40</v>
      </c>
      <c r="AL37" s="36">
        <v>5</v>
      </c>
      <c r="AM37" s="36">
        <v>9</v>
      </c>
      <c r="AN37" s="36">
        <v>3</v>
      </c>
      <c r="AO37" s="36">
        <v>9</v>
      </c>
      <c r="AP37" s="36">
        <v>9</v>
      </c>
      <c r="AQ37" s="37">
        <v>7</v>
      </c>
      <c r="AR37" s="32">
        <v>45</v>
      </c>
    </row>
    <row r="38" spans="1:44" x14ac:dyDescent="0.25">
      <c r="A38" s="30" t="s">
        <v>41</v>
      </c>
      <c r="B38" s="36">
        <v>1687</v>
      </c>
      <c r="C38" s="36">
        <v>1865</v>
      </c>
      <c r="D38" s="36">
        <v>2255</v>
      </c>
      <c r="E38" s="36">
        <v>2319</v>
      </c>
      <c r="F38" s="36">
        <v>2445</v>
      </c>
      <c r="G38" s="31">
        <v>2114.1999999999998</v>
      </c>
      <c r="H38" s="32">
        <v>4</v>
      </c>
      <c r="J38" s="30" t="s">
        <v>41</v>
      </c>
      <c r="K38" s="36">
        <v>6</v>
      </c>
      <c r="L38" s="36">
        <v>12</v>
      </c>
      <c r="M38" s="36">
        <v>13</v>
      </c>
      <c r="N38" s="36">
        <v>11</v>
      </c>
      <c r="O38" s="36">
        <v>13</v>
      </c>
      <c r="P38" s="37">
        <v>11</v>
      </c>
      <c r="Q38" s="32">
        <v>4</v>
      </c>
      <c r="S38" s="30" t="s">
        <v>41</v>
      </c>
      <c r="T38" s="36">
        <v>6</v>
      </c>
      <c r="U38" s="36">
        <v>12</v>
      </c>
      <c r="V38" s="36">
        <v>13</v>
      </c>
      <c r="W38" s="36">
        <v>11</v>
      </c>
      <c r="X38" s="36">
        <v>13</v>
      </c>
      <c r="Y38" s="37">
        <v>11</v>
      </c>
      <c r="Z38" s="32">
        <v>5</v>
      </c>
      <c r="AB38" s="30" t="s">
        <v>41</v>
      </c>
      <c r="AC38" s="36">
        <v>15</v>
      </c>
      <c r="AD38" s="36">
        <v>19</v>
      </c>
      <c r="AE38" s="36">
        <v>27</v>
      </c>
      <c r="AF38" s="36">
        <v>37</v>
      </c>
      <c r="AG38" s="36">
        <v>18</v>
      </c>
      <c r="AH38" s="37">
        <v>23.2</v>
      </c>
      <c r="AI38" s="32">
        <v>3</v>
      </c>
      <c r="AK38" s="30" t="s">
        <v>41</v>
      </c>
      <c r="AL38" s="36">
        <v>22</v>
      </c>
      <c r="AM38" s="36">
        <v>26</v>
      </c>
      <c r="AN38" s="36">
        <v>36</v>
      </c>
      <c r="AO38" s="36">
        <v>54</v>
      </c>
      <c r="AP38" s="36">
        <v>29</v>
      </c>
      <c r="AQ38" s="37">
        <v>33.4</v>
      </c>
      <c r="AR38" s="32">
        <v>2</v>
      </c>
    </row>
    <row r="39" spans="1:44" x14ac:dyDescent="0.25">
      <c r="A39" s="30" t="s">
        <v>42</v>
      </c>
      <c r="B39" s="36">
        <v>173</v>
      </c>
      <c r="C39" s="36">
        <v>236</v>
      </c>
      <c r="D39" s="36">
        <v>215</v>
      </c>
      <c r="E39" s="36">
        <v>266</v>
      </c>
      <c r="F39" s="36">
        <v>273</v>
      </c>
      <c r="G39" s="31">
        <v>232.6</v>
      </c>
      <c r="H39" s="32">
        <v>53</v>
      </c>
      <c r="J39" s="30" t="s">
        <v>42</v>
      </c>
      <c r="K39" s="36">
        <v>3</v>
      </c>
      <c r="L39" s="36">
        <v>4</v>
      </c>
      <c r="M39" s="36">
        <v>2</v>
      </c>
      <c r="N39" s="36">
        <v>3</v>
      </c>
      <c r="O39" s="36">
        <v>3</v>
      </c>
      <c r="P39" s="37">
        <v>3</v>
      </c>
      <c r="Q39" s="32">
        <v>41</v>
      </c>
      <c r="S39" s="30" t="s">
        <v>42</v>
      </c>
      <c r="T39" s="36">
        <v>3</v>
      </c>
      <c r="U39" s="36">
        <v>4</v>
      </c>
      <c r="V39" s="36">
        <v>2</v>
      </c>
      <c r="W39" s="36">
        <v>4</v>
      </c>
      <c r="X39" s="36">
        <v>5</v>
      </c>
      <c r="Y39" s="37">
        <v>3.6</v>
      </c>
      <c r="Z39" s="32">
        <v>39</v>
      </c>
      <c r="AB39" s="30" t="s">
        <v>42</v>
      </c>
      <c r="AC39" s="36">
        <v>9</v>
      </c>
      <c r="AD39" s="36">
        <v>8</v>
      </c>
      <c r="AE39" s="36">
        <v>5</v>
      </c>
      <c r="AF39" s="36">
        <v>11</v>
      </c>
      <c r="AG39" s="36">
        <v>4</v>
      </c>
      <c r="AH39" s="37">
        <v>7.4</v>
      </c>
      <c r="AI39" s="32">
        <v>31</v>
      </c>
      <c r="AK39" s="30" t="s">
        <v>42</v>
      </c>
      <c r="AL39" s="36">
        <v>14</v>
      </c>
      <c r="AM39" s="36">
        <v>10</v>
      </c>
      <c r="AN39" s="36">
        <v>6</v>
      </c>
      <c r="AO39" s="36">
        <v>16</v>
      </c>
      <c r="AP39" s="36">
        <v>7</v>
      </c>
      <c r="AQ39" s="37">
        <v>10.6</v>
      </c>
      <c r="AR39" s="32">
        <v>28</v>
      </c>
    </row>
    <row r="40" spans="1:44" x14ac:dyDescent="0.25">
      <c r="A40" s="30" t="s">
        <v>43</v>
      </c>
      <c r="B40" s="36">
        <v>961</v>
      </c>
      <c r="C40" s="36">
        <v>1154</v>
      </c>
      <c r="D40" s="36">
        <v>1251</v>
      </c>
      <c r="E40" s="36">
        <v>1331</v>
      </c>
      <c r="F40" s="36">
        <v>1409</v>
      </c>
      <c r="G40" s="31">
        <v>1221.2</v>
      </c>
      <c r="H40" s="32">
        <v>9</v>
      </c>
      <c r="J40" s="30" t="s">
        <v>43</v>
      </c>
      <c r="K40" s="36">
        <v>6</v>
      </c>
      <c r="L40" s="36">
        <v>6</v>
      </c>
      <c r="M40" s="36">
        <v>1</v>
      </c>
      <c r="N40" s="36">
        <v>6</v>
      </c>
      <c r="O40" s="36">
        <v>9</v>
      </c>
      <c r="P40" s="37">
        <v>5.6</v>
      </c>
      <c r="Q40" s="32">
        <v>15</v>
      </c>
      <c r="S40" s="30" t="s">
        <v>43</v>
      </c>
      <c r="T40" s="36">
        <v>6</v>
      </c>
      <c r="U40" s="36">
        <v>6</v>
      </c>
      <c r="V40" s="36">
        <v>1</v>
      </c>
      <c r="W40" s="36">
        <v>6</v>
      </c>
      <c r="X40" s="36">
        <v>9</v>
      </c>
      <c r="Y40" s="37">
        <v>5.6</v>
      </c>
      <c r="Z40" s="32">
        <v>18</v>
      </c>
      <c r="AB40" s="30" t="s">
        <v>43</v>
      </c>
      <c r="AC40" s="36">
        <v>5</v>
      </c>
      <c r="AD40" s="36">
        <v>7</v>
      </c>
      <c r="AE40" s="36">
        <v>18</v>
      </c>
      <c r="AF40" s="36">
        <v>14</v>
      </c>
      <c r="AG40" s="36">
        <v>14</v>
      </c>
      <c r="AH40" s="37">
        <v>11.6</v>
      </c>
      <c r="AI40" s="32">
        <v>16</v>
      </c>
      <c r="AK40" s="30" t="s">
        <v>43</v>
      </c>
      <c r="AL40" s="36">
        <v>5</v>
      </c>
      <c r="AM40" s="36">
        <v>7</v>
      </c>
      <c r="AN40" s="36">
        <v>22</v>
      </c>
      <c r="AO40" s="36">
        <v>18</v>
      </c>
      <c r="AP40" s="36">
        <v>17</v>
      </c>
      <c r="AQ40" s="37">
        <v>13.8</v>
      </c>
      <c r="AR40" s="32">
        <v>19</v>
      </c>
    </row>
    <row r="41" spans="1:44" x14ac:dyDescent="0.25">
      <c r="A41" s="30" t="s">
        <v>44</v>
      </c>
      <c r="B41" s="36">
        <v>19</v>
      </c>
      <c r="C41" s="36">
        <v>23</v>
      </c>
      <c r="D41" s="36">
        <v>36</v>
      </c>
      <c r="E41" s="36">
        <v>28</v>
      </c>
      <c r="F41" s="36">
        <v>28</v>
      </c>
      <c r="G41" s="31">
        <v>26.8</v>
      </c>
      <c r="H41" s="32">
        <v>97</v>
      </c>
      <c r="J41" s="30" t="s">
        <v>44</v>
      </c>
      <c r="K41" s="36">
        <v>1</v>
      </c>
      <c r="L41" s="36">
        <v>1</v>
      </c>
      <c r="M41" s="36">
        <v>2</v>
      </c>
      <c r="N41" s="36">
        <v>0</v>
      </c>
      <c r="O41" s="36">
        <v>0</v>
      </c>
      <c r="P41" s="37">
        <v>0.8</v>
      </c>
      <c r="Q41" s="32">
        <v>81</v>
      </c>
      <c r="S41" s="30" t="s">
        <v>44</v>
      </c>
      <c r="T41" s="36">
        <v>1</v>
      </c>
      <c r="U41" s="36">
        <v>1</v>
      </c>
      <c r="V41" s="36">
        <v>2</v>
      </c>
      <c r="W41" s="36">
        <v>0</v>
      </c>
      <c r="X41" s="36">
        <v>0</v>
      </c>
      <c r="Y41" s="37">
        <v>0.8</v>
      </c>
      <c r="Z41" s="32">
        <v>86</v>
      </c>
      <c r="AB41" s="30" t="s">
        <v>44</v>
      </c>
      <c r="AC41" s="36">
        <v>0</v>
      </c>
      <c r="AD41" s="36">
        <v>1</v>
      </c>
      <c r="AE41" s="36">
        <v>1</v>
      </c>
      <c r="AF41" s="36">
        <v>3</v>
      </c>
      <c r="AG41" s="36">
        <v>0</v>
      </c>
      <c r="AH41" s="37">
        <v>1</v>
      </c>
      <c r="AI41" s="32">
        <v>93</v>
      </c>
      <c r="AK41" s="30" t="s">
        <v>44</v>
      </c>
      <c r="AL41" s="36">
        <v>0</v>
      </c>
      <c r="AM41" s="36">
        <v>1</v>
      </c>
      <c r="AN41" s="36">
        <v>1</v>
      </c>
      <c r="AO41" s="36">
        <v>3</v>
      </c>
      <c r="AP41" s="36">
        <v>0</v>
      </c>
      <c r="AQ41" s="37">
        <v>1</v>
      </c>
      <c r="AR41" s="32">
        <v>96</v>
      </c>
    </row>
    <row r="42" spans="1:44" x14ac:dyDescent="0.25">
      <c r="A42" s="30" t="s">
        <v>45</v>
      </c>
      <c r="B42" s="36">
        <v>26</v>
      </c>
      <c r="C42" s="36">
        <v>33</v>
      </c>
      <c r="D42" s="36">
        <v>28</v>
      </c>
      <c r="E42" s="36">
        <v>33</v>
      </c>
      <c r="F42" s="36">
        <v>32</v>
      </c>
      <c r="G42" s="31">
        <v>30.4</v>
      </c>
      <c r="H42" s="32">
        <v>96</v>
      </c>
      <c r="J42" s="30" t="s">
        <v>45</v>
      </c>
      <c r="K42" s="36">
        <v>1</v>
      </c>
      <c r="L42" s="36">
        <v>1</v>
      </c>
      <c r="M42" s="36">
        <v>1</v>
      </c>
      <c r="N42" s="36">
        <v>2</v>
      </c>
      <c r="O42" s="36">
        <v>0</v>
      </c>
      <c r="P42" s="37">
        <v>1</v>
      </c>
      <c r="Q42" s="32">
        <v>77</v>
      </c>
      <c r="S42" s="30" t="s">
        <v>45</v>
      </c>
      <c r="T42" s="36">
        <v>1</v>
      </c>
      <c r="U42" s="36">
        <v>1</v>
      </c>
      <c r="V42" s="36">
        <v>1</v>
      </c>
      <c r="W42" s="36">
        <v>2</v>
      </c>
      <c r="X42" s="36">
        <v>0</v>
      </c>
      <c r="Y42" s="37">
        <v>1</v>
      </c>
      <c r="Z42" s="32">
        <v>79</v>
      </c>
      <c r="AB42" s="30" t="s">
        <v>45</v>
      </c>
      <c r="AC42" s="36">
        <v>2</v>
      </c>
      <c r="AD42" s="36">
        <v>2</v>
      </c>
      <c r="AE42" s="36">
        <v>5</v>
      </c>
      <c r="AF42" s="36">
        <v>1</v>
      </c>
      <c r="AG42" s="36">
        <v>5</v>
      </c>
      <c r="AH42" s="37">
        <v>3</v>
      </c>
      <c r="AI42" s="32">
        <v>68</v>
      </c>
      <c r="AK42" s="30" t="s">
        <v>45</v>
      </c>
      <c r="AL42" s="36">
        <v>2</v>
      </c>
      <c r="AM42" s="36">
        <v>2</v>
      </c>
      <c r="AN42" s="36">
        <v>5</v>
      </c>
      <c r="AO42" s="36">
        <v>4</v>
      </c>
      <c r="AP42" s="36">
        <v>5</v>
      </c>
      <c r="AQ42" s="37">
        <v>3.6</v>
      </c>
      <c r="AR42" s="32">
        <v>71</v>
      </c>
    </row>
    <row r="43" spans="1:44" x14ac:dyDescent="0.25">
      <c r="A43" s="30" t="s">
        <v>46</v>
      </c>
      <c r="B43" s="36">
        <v>171</v>
      </c>
      <c r="C43" s="36">
        <v>198</v>
      </c>
      <c r="D43" s="36">
        <v>195</v>
      </c>
      <c r="E43" s="36">
        <v>205</v>
      </c>
      <c r="F43" s="36">
        <v>246</v>
      </c>
      <c r="G43" s="31">
        <v>203</v>
      </c>
      <c r="H43" s="32">
        <v>60</v>
      </c>
      <c r="J43" s="30" t="s">
        <v>46</v>
      </c>
      <c r="K43" s="36">
        <v>2</v>
      </c>
      <c r="L43" s="36">
        <v>3</v>
      </c>
      <c r="M43" s="36">
        <v>3</v>
      </c>
      <c r="N43" s="36">
        <v>1</v>
      </c>
      <c r="O43" s="36">
        <v>2</v>
      </c>
      <c r="P43" s="37">
        <v>2.2000000000000002</v>
      </c>
      <c r="Q43" s="32">
        <v>53</v>
      </c>
      <c r="S43" s="30" t="s">
        <v>46</v>
      </c>
      <c r="T43" s="36">
        <v>2</v>
      </c>
      <c r="U43" s="36">
        <v>4</v>
      </c>
      <c r="V43" s="36">
        <v>3</v>
      </c>
      <c r="W43" s="36">
        <v>1</v>
      </c>
      <c r="X43" s="36">
        <v>2</v>
      </c>
      <c r="Y43" s="37">
        <v>2.4</v>
      </c>
      <c r="Z43" s="32">
        <v>51</v>
      </c>
      <c r="AB43" s="30" t="s">
        <v>46</v>
      </c>
      <c r="AC43" s="36">
        <v>1</v>
      </c>
      <c r="AD43" s="36">
        <v>5</v>
      </c>
      <c r="AE43" s="36">
        <v>3</v>
      </c>
      <c r="AF43" s="36">
        <v>6</v>
      </c>
      <c r="AG43" s="36">
        <v>8</v>
      </c>
      <c r="AH43" s="37">
        <v>4.5999999999999996</v>
      </c>
      <c r="AI43" s="32">
        <v>56</v>
      </c>
      <c r="AK43" s="30" t="s">
        <v>46</v>
      </c>
      <c r="AL43" s="36">
        <v>1</v>
      </c>
      <c r="AM43" s="36">
        <v>6</v>
      </c>
      <c r="AN43" s="36">
        <v>3</v>
      </c>
      <c r="AO43" s="36">
        <v>9</v>
      </c>
      <c r="AP43" s="36">
        <v>9</v>
      </c>
      <c r="AQ43" s="37">
        <v>5.6</v>
      </c>
      <c r="AR43" s="32">
        <v>56</v>
      </c>
    </row>
    <row r="44" spans="1:44" x14ac:dyDescent="0.25">
      <c r="A44" s="30" t="s">
        <v>47</v>
      </c>
      <c r="B44" s="36">
        <v>64</v>
      </c>
      <c r="C44" s="36">
        <v>63</v>
      </c>
      <c r="D44" s="36">
        <v>80</v>
      </c>
      <c r="E44" s="36">
        <v>79</v>
      </c>
      <c r="F44" s="36">
        <v>102</v>
      </c>
      <c r="G44" s="31">
        <v>77.599999999999994</v>
      </c>
      <c r="H44" s="32">
        <v>79</v>
      </c>
      <c r="J44" s="30" t="s">
        <v>47</v>
      </c>
      <c r="K44" s="36">
        <v>0</v>
      </c>
      <c r="L44" s="36">
        <v>1</v>
      </c>
      <c r="M44" s="36">
        <v>0</v>
      </c>
      <c r="N44" s="36">
        <v>1</v>
      </c>
      <c r="O44" s="36">
        <v>2</v>
      </c>
      <c r="P44" s="37">
        <v>0.8</v>
      </c>
      <c r="Q44" s="32">
        <v>81</v>
      </c>
      <c r="S44" s="30" t="s">
        <v>47</v>
      </c>
      <c r="T44" s="36">
        <v>0</v>
      </c>
      <c r="U44" s="36">
        <v>1</v>
      </c>
      <c r="V44" s="36">
        <v>0</v>
      </c>
      <c r="W44" s="36">
        <v>1</v>
      </c>
      <c r="X44" s="36">
        <v>2</v>
      </c>
      <c r="Y44" s="37">
        <v>0.8</v>
      </c>
      <c r="Z44" s="32">
        <v>86</v>
      </c>
      <c r="AB44" s="30" t="s">
        <v>47</v>
      </c>
      <c r="AC44" s="36">
        <v>3</v>
      </c>
      <c r="AD44" s="36">
        <v>0</v>
      </c>
      <c r="AE44" s="36">
        <v>2</v>
      </c>
      <c r="AF44" s="36">
        <v>4</v>
      </c>
      <c r="AG44" s="36">
        <v>1</v>
      </c>
      <c r="AH44" s="37">
        <v>2</v>
      </c>
      <c r="AI44" s="32">
        <v>82</v>
      </c>
      <c r="AK44" s="30" t="s">
        <v>47</v>
      </c>
      <c r="AL44" s="36">
        <v>4</v>
      </c>
      <c r="AM44" s="36">
        <v>1</v>
      </c>
      <c r="AN44" s="36">
        <v>2</v>
      </c>
      <c r="AO44" s="36">
        <v>4</v>
      </c>
      <c r="AP44" s="36">
        <v>1</v>
      </c>
      <c r="AQ44" s="37">
        <v>2.4</v>
      </c>
      <c r="AR44" s="32">
        <v>85</v>
      </c>
    </row>
    <row r="45" spans="1:44" x14ac:dyDescent="0.25">
      <c r="A45" s="30" t="s">
        <v>48</v>
      </c>
      <c r="B45" s="36">
        <v>2072</v>
      </c>
      <c r="C45" s="36">
        <v>2429</v>
      </c>
      <c r="D45" s="36">
        <v>2363</v>
      </c>
      <c r="E45" s="36">
        <v>2542</v>
      </c>
      <c r="F45" s="36">
        <v>2708</v>
      </c>
      <c r="G45" s="31">
        <v>2422.8000000000002</v>
      </c>
      <c r="H45" s="32">
        <v>3</v>
      </c>
      <c r="J45" s="30" t="s">
        <v>48</v>
      </c>
      <c r="K45" s="36">
        <v>10</v>
      </c>
      <c r="L45" s="36">
        <v>15</v>
      </c>
      <c r="M45" s="36">
        <v>13</v>
      </c>
      <c r="N45" s="36">
        <v>9</v>
      </c>
      <c r="O45" s="36">
        <v>14</v>
      </c>
      <c r="P45" s="37">
        <v>12.2</v>
      </c>
      <c r="Q45" s="32">
        <v>3</v>
      </c>
      <c r="S45" s="30" t="s">
        <v>48</v>
      </c>
      <c r="T45" s="36">
        <v>10</v>
      </c>
      <c r="U45" s="36">
        <v>15</v>
      </c>
      <c r="V45" s="36">
        <v>13</v>
      </c>
      <c r="W45" s="36">
        <v>9</v>
      </c>
      <c r="X45" s="36">
        <v>14</v>
      </c>
      <c r="Y45" s="37">
        <v>12.2</v>
      </c>
      <c r="Z45" s="32">
        <v>3</v>
      </c>
      <c r="AB45" s="30" t="s">
        <v>48</v>
      </c>
      <c r="AC45" s="36">
        <v>11</v>
      </c>
      <c r="AD45" s="36">
        <v>10</v>
      </c>
      <c r="AE45" s="36">
        <v>7</v>
      </c>
      <c r="AF45" s="36">
        <v>19</v>
      </c>
      <c r="AG45" s="36">
        <v>10</v>
      </c>
      <c r="AH45" s="37">
        <v>11.4</v>
      </c>
      <c r="AI45" s="32">
        <v>18</v>
      </c>
      <c r="AK45" s="30" t="s">
        <v>48</v>
      </c>
      <c r="AL45" s="36">
        <v>12</v>
      </c>
      <c r="AM45" s="36">
        <v>13</v>
      </c>
      <c r="AN45" s="36">
        <v>10</v>
      </c>
      <c r="AO45" s="36">
        <v>24</v>
      </c>
      <c r="AP45" s="36">
        <v>16</v>
      </c>
      <c r="AQ45" s="37">
        <v>15</v>
      </c>
      <c r="AR45" s="32">
        <v>18</v>
      </c>
    </row>
    <row r="46" spans="1:44" x14ac:dyDescent="0.25">
      <c r="A46" s="30" t="s">
        <v>49</v>
      </c>
      <c r="B46" s="36">
        <v>263</v>
      </c>
      <c r="C46" s="36">
        <v>280</v>
      </c>
      <c r="D46" s="36">
        <v>285</v>
      </c>
      <c r="E46" s="36">
        <v>313</v>
      </c>
      <c r="F46" s="36">
        <v>319</v>
      </c>
      <c r="G46" s="31">
        <v>292</v>
      </c>
      <c r="H46" s="32">
        <v>41</v>
      </c>
      <c r="J46" s="30" t="s">
        <v>49</v>
      </c>
      <c r="K46" s="36">
        <v>3</v>
      </c>
      <c r="L46" s="36">
        <v>2</v>
      </c>
      <c r="M46" s="36">
        <v>1</v>
      </c>
      <c r="N46" s="36">
        <v>4</v>
      </c>
      <c r="O46" s="36">
        <v>0</v>
      </c>
      <c r="P46" s="37">
        <v>2</v>
      </c>
      <c r="Q46" s="32">
        <v>58</v>
      </c>
      <c r="S46" s="30" t="s">
        <v>49</v>
      </c>
      <c r="T46" s="36">
        <v>3</v>
      </c>
      <c r="U46" s="36">
        <v>2</v>
      </c>
      <c r="V46" s="36">
        <v>1</v>
      </c>
      <c r="W46" s="36">
        <v>4</v>
      </c>
      <c r="X46" s="36">
        <v>0</v>
      </c>
      <c r="Y46" s="37">
        <v>2</v>
      </c>
      <c r="Z46" s="32">
        <v>62</v>
      </c>
      <c r="AB46" s="30" t="s">
        <v>49</v>
      </c>
      <c r="AC46" s="36">
        <v>4</v>
      </c>
      <c r="AD46" s="36">
        <v>2</v>
      </c>
      <c r="AE46" s="36">
        <v>3</v>
      </c>
      <c r="AF46" s="36">
        <v>5</v>
      </c>
      <c r="AG46" s="36">
        <v>7</v>
      </c>
      <c r="AH46" s="37">
        <v>4.2</v>
      </c>
      <c r="AI46" s="32">
        <v>59</v>
      </c>
      <c r="AK46" s="30" t="s">
        <v>49</v>
      </c>
      <c r="AL46" s="36">
        <v>5</v>
      </c>
      <c r="AM46" s="36">
        <v>2</v>
      </c>
      <c r="AN46" s="36">
        <v>3</v>
      </c>
      <c r="AO46" s="36">
        <v>8</v>
      </c>
      <c r="AP46" s="36">
        <v>7</v>
      </c>
      <c r="AQ46" s="37">
        <v>5</v>
      </c>
      <c r="AR46" s="32">
        <v>61</v>
      </c>
    </row>
    <row r="47" spans="1:44" x14ac:dyDescent="0.25">
      <c r="A47" s="30" t="s">
        <v>50</v>
      </c>
      <c r="B47" s="36">
        <v>322</v>
      </c>
      <c r="C47" s="36">
        <v>470</v>
      </c>
      <c r="D47" s="36">
        <v>495</v>
      </c>
      <c r="E47" s="36">
        <v>491</v>
      </c>
      <c r="F47" s="36">
        <v>518</v>
      </c>
      <c r="G47" s="31">
        <v>459.2</v>
      </c>
      <c r="H47" s="32">
        <v>31</v>
      </c>
      <c r="J47" s="30" t="s">
        <v>50</v>
      </c>
      <c r="K47" s="36">
        <v>8</v>
      </c>
      <c r="L47" s="36">
        <v>11</v>
      </c>
      <c r="M47" s="36">
        <v>2</v>
      </c>
      <c r="N47" s="36">
        <v>7</v>
      </c>
      <c r="O47" s="36">
        <v>6</v>
      </c>
      <c r="P47" s="37">
        <v>6.8</v>
      </c>
      <c r="Q47" s="32">
        <v>12</v>
      </c>
      <c r="S47" s="30" t="s">
        <v>50</v>
      </c>
      <c r="T47" s="36">
        <v>11</v>
      </c>
      <c r="U47" s="36">
        <v>11</v>
      </c>
      <c r="V47" s="36">
        <v>3</v>
      </c>
      <c r="W47" s="36">
        <v>8</v>
      </c>
      <c r="X47" s="36">
        <v>7</v>
      </c>
      <c r="Y47" s="37">
        <v>8</v>
      </c>
      <c r="Z47" s="32">
        <v>7</v>
      </c>
      <c r="AB47" s="30" t="s">
        <v>50</v>
      </c>
      <c r="AC47" s="36">
        <v>5</v>
      </c>
      <c r="AD47" s="36">
        <v>8</v>
      </c>
      <c r="AE47" s="36">
        <v>9</v>
      </c>
      <c r="AF47" s="36">
        <v>6</v>
      </c>
      <c r="AG47" s="36">
        <v>7</v>
      </c>
      <c r="AH47" s="37">
        <v>7</v>
      </c>
      <c r="AI47" s="32">
        <v>34</v>
      </c>
      <c r="AK47" s="30" t="s">
        <v>50</v>
      </c>
      <c r="AL47" s="36">
        <v>6</v>
      </c>
      <c r="AM47" s="36">
        <v>8</v>
      </c>
      <c r="AN47" s="36">
        <v>11</v>
      </c>
      <c r="AO47" s="36">
        <v>8</v>
      </c>
      <c r="AP47" s="36">
        <v>13</v>
      </c>
      <c r="AQ47" s="37">
        <v>9.1999999999999993</v>
      </c>
      <c r="AR47" s="32">
        <v>35</v>
      </c>
    </row>
    <row r="48" spans="1:44" x14ac:dyDescent="0.25">
      <c r="A48" s="30" t="s">
        <v>51</v>
      </c>
      <c r="B48" s="36">
        <v>273</v>
      </c>
      <c r="C48" s="36">
        <v>337</v>
      </c>
      <c r="D48" s="36">
        <v>338</v>
      </c>
      <c r="E48" s="36">
        <v>452</v>
      </c>
      <c r="F48" s="36">
        <v>414</v>
      </c>
      <c r="G48" s="31">
        <v>362.8</v>
      </c>
      <c r="H48" s="32">
        <v>37</v>
      </c>
      <c r="J48" s="30" t="s">
        <v>51</v>
      </c>
      <c r="K48" s="36">
        <v>0</v>
      </c>
      <c r="L48" s="36">
        <v>4</v>
      </c>
      <c r="M48" s="36">
        <v>4</v>
      </c>
      <c r="N48" s="36">
        <v>6</v>
      </c>
      <c r="O48" s="36">
        <v>2</v>
      </c>
      <c r="P48" s="37">
        <v>3.2</v>
      </c>
      <c r="Q48" s="32">
        <v>38</v>
      </c>
      <c r="S48" s="30" t="s">
        <v>51</v>
      </c>
      <c r="T48" s="36">
        <v>0</v>
      </c>
      <c r="U48" s="36">
        <v>4</v>
      </c>
      <c r="V48" s="36">
        <v>6</v>
      </c>
      <c r="W48" s="36">
        <v>6</v>
      </c>
      <c r="X48" s="36">
        <v>3</v>
      </c>
      <c r="Y48" s="37">
        <v>3.8</v>
      </c>
      <c r="Z48" s="32">
        <v>35</v>
      </c>
      <c r="AB48" s="30" t="s">
        <v>51</v>
      </c>
      <c r="AC48" s="36">
        <v>9</v>
      </c>
      <c r="AD48" s="36">
        <v>5</v>
      </c>
      <c r="AE48" s="36">
        <v>7</v>
      </c>
      <c r="AF48" s="36">
        <v>5</v>
      </c>
      <c r="AG48" s="36">
        <v>4</v>
      </c>
      <c r="AH48" s="37">
        <v>6</v>
      </c>
      <c r="AI48" s="32">
        <v>42</v>
      </c>
      <c r="AK48" s="30" t="s">
        <v>51</v>
      </c>
      <c r="AL48" s="36">
        <v>9</v>
      </c>
      <c r="AM48" s="36">
        <v>6</v>
      </c>
      <c r="AN48" s="36">
        <v>9</v>
      </c>
      <c r="AO48" s="36">
        <v>6</v>
      </c>
      <c r="AP48" s="36">
        <v>4</v>
      </c>
      <c r="AQ48" s="37">
        <v>6.8</v>
      </c>
      <c r="AR48" s="32">
        <v>47</v>
      </c>
    </row>
    <row r="49" spans="1:44" x14ac:dyDescent="0.25">
      <c r="A49" s="30" t="s">
        <v>52</v>
      </c>
      <c r="B49" s="36">
        <v>676</v>
      </c>
      <c r="C49" s="36">
        <v>780</v>
      </c>
      <c r="D49" s="36">
        <v>800</v>
      </c>
      <c r="E49" s="36">
        <v>844</v>
      </c>
      <c r="F49" s="36">
        <v>803</v>
      </c>
      <c r="G49" s="31">
        <v>780.6</v>
      </c>
      <c r="H49" s="32">
        <v>18</v>
      </c>
      <c r="J49" s="30" t="s">
        <v>52</v>
      </c>
      <c r="K49" s="36">
        <v>4</v>
      </c>
      <c r="L49" s="36">
        <v>4</v>
      </c>
      <c r="M49" s="36">
        <v>3</v>
      </c>
      <c r="N49" s="36">
        <v>2</v>
      </c>
      <c r="O49" s="36">
        <v>8</v>
      </c>
      <c r="P49" s="37">
        <v>4.2</v>
      </c>
      <c r="Q49" s="32">
        <v>28</v>
      </c>
      <c r="S49" s="30" t="s">
        <v>52</v>
      </c>
      <c r="T49" s="36">
        <v>5</v>
      </c>
      <c r="U49" s="36">
        <v>5</v>
      </c>
      <c r="V49" s="36">
        <v>3</v>
      </c>
      <c r="W49" s="36">
        <v>2</v>
      </c>
      <c r="X49" s="36">
        <v>8</v>
      </c>
      <c r="Y49" s="37">
        <v>4.5999999999999996</v>
      </c>
      <c r="Z49" s="32">
        <v>28</v>
      </c>
      <c r="AB49" s="30" t="s">
        <v>52</v>
      </c>
      <c r="AC49" s="36">
        <v>6</v>
      </c>
      <c r="AD49" s="36">
        <v>8</v>
      </c>
      <c r="AE49" s="36">
        <v>4</v>
      </c>
      <c r="AF49" s="36">
        <v>8</v>
      </c>
      <c r="AG49" s="36">
        <v>11</v>
      </c>
      <c r="AH49" s="37">
        <v>7.4</v>
      </c>
      <c r="AI49" s="32">
        <v>31</v>
      </c>
      <c r="AK49" s="30" t="s">
        <v>52</v>
      </c>
      <c r="AL49" s="36">
        <v>8</v>
      </c>
      <c r="AM49" s="36">
        <v>9</v>
      </c>
      <c r="AN49" s="36">
        <v>7</v>
      </c>
      <c r="AO49" s="36">
        <v>10</v>
      </c>
      <c r="AP49" s="36">
        <v>13</v>
      </c>
      <c r="AQ49" s="37">
        <v>9.4</v>
      </c>
      <c r="AR49" s="32">
        <v>34</v>
      </c>
    </row>
    <row r="50" spans="1:44" x14ac:dyDescent="0.25">
      <c r="A50" s="30" t="s">
        <v>53</v>
      </c>
      <c r="B50" s="36">
        <v>81</v>
      </c>
      <c r="C50" s="36">
        <v>74</v>
      </c>
      <c r="D50" s="36">
        <v>81</v>
      </c>
      <c r="E50" s="36">
        <v>90</v>
      </c>
      <c r="F50" s="36">
        <v>102</v>
      </c>
      <c r="G50" s="31">
        <v>85.6</v>
      </c>
      <c r="H50" s="32">
        <v>76</v>
      </c>
      <c r="J50" s="30" t="s">
        <v>53</v>
      </c>
      <c r="K50" s="36">
        <v>1</v>
      </c>
      <c r="L50" s="36">
        <v>1</v>
      </c>
      <c r="M50" s="36">
        <v>0</v>
      </c>
      <c r="N50" s="36">
        <v>0</v>
      </c>
      <c r="O50" s="36">
        <v>2</v>
      </c>
      <c r="P50" s="37">
        <v>0.8</v>
      </c>
      <c r="Q50" s="32">
        <v>81</v>
      </c>
      <c r="S50" s="30" t="s">
        <v>53</v>
      </c>
      <c r="T50" s="36">
        <v>1</v>
      </c>
      <c r="U50" s="36">
        <v>3</v>
      </c>
      <c r="V50" s="36">
        <v>0</v>
      </c>
      <c r="W50" s="36">
        <v>0</v>
      </c>
      <c r="X50" s="36">
        <v>3</v>
      </c>
      <c r="Y50" s="37">
        <v>1.4</v>
      </c>
      <c r="Z50" s="32">
        <v>73</v>
      </c>
      <c r="AB50" s="30" t="s">
        <v>53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7">
        <v>0</v>
      </c>
      <c r="AI50" s="32">
        <v>100</v>
      </c>
      <c r="AK50" s="30" t="s">
        <v>53</v>
      </c>
      <c r="AL50" s="36">
        <v>0</v>
      </c>
      <c r="AM50" s="36">
        <v>0</v>
      </c>
      <c r="AN50" s="36">
        <v>0</v>
      </c>
      <c r="AO50" s="36">
        <v>0</v>
      </c>
      <c r="AP50" s="36">
        <v>2</v>
      </c>
      <c r="AQ50" s="37">
        <v>0.4</v>
      </c>
      <c r="AR50" s="32">
        <v>99</v>
      </c>
    </row>
    <row r="51" spans="1:44" x14ac:dyDescent="0.25">
      <c r="A51" s="30" t="s">
        <v>54</v>
      </c>
      <c r="B51" s="36">
        <v>108</v>
      </c>
      <c r="C51" s="36">
        <v>138</v>
      </c>
      <c r="D51" s="36">
        <v>164</v>
      </c>
      <c r="E51" s="36">
        <v>127</v>
      </c>
      <c r="F51" s="36">
        <v>155</v>
      </c>
      <c r="G51" s="31">
        <v>138.4</v>
      </c>
      <c r="H51" s="32">
        <v>69</v>
      </c>
      <c r="J51" s="30" t="s">
        <v>54</v>
      </c>
      <c r="K51" s="36">
        <v>2</v>
      </c>
      <c r="L51" s="36">
        <v>2</v>
      </c>
      <c r="M51" s="36">
        <v>0</v>
      </c>
      <c r="N51" s="36">
        <v>3</v>
      </c>
      <c r="O51" s="36">
        <v>4</v>
      </c>
      <c r="P51" s="37">
        <v>2.2000000000000002</v>
      </c>
      <c r="Q51" s="32">
        <v>53</v>
      </c>
      <c r="S51" s="30" t="s">
        <v>54</v>
      </c>
      <c r="T51" s="36">
        <v>2</v>
      </c>
      <c r="U51" s="36">
        <v>2</v>
      </c>
      <c r="V51" s="36">
        <v>0</v>
      </c>
      <c r="W51" s="36">
        <v>3</v>
      </c>
      <c r="X51" s="36">
        <v>4</v>
      </c>
      <c r="Y51" s="37">
        <v>2.2000000000000002</v>
      </c>
      <c r="Z51" s="32">
        <v>56</v>
      </c>
      <c r="AB51" s="30" t="s">
        <v>54</v>
      </c>
      <c r="AC51" s="36">
        <v>1</v>
      </c>
      <c r="AD51" s="36">
        <v>3</v>
      </c>
      <c r="AE51" s="36">
        <v>3</v>
      </c>
      <c r="AF51" s="36">
        <v>6</v>
      </c>
      <c r="AG51" s="36">
        <v>2</v>
      </c>
      <c r="AH51" s="37">
        <v>3</v>
      </c>
      <c r="AI51" s="32">
        <v>68</v>
      </c>
      <c r="AK51" s="30" t="s">
        <v>54</v>
      </c>
      <c r="AL51" s="36">
        <v>3</v>
      </c>
      <c r="AM51" s="36">
        <v>5</v>
      </c>
      <c r="AN51" s="36">
        <v>3</v>
      </c>
      <c r="AO51" s="36">
        <v>9</v>
      </c>
      <c r="AP51" s="36">
        <v>2</v>
      </c>
      <c r="AQ51" s="37">
        <v>4.4000000000000004</v>
      </c>
      <c r="AR51" s="32">
        <v>68</v>
      </c>
    </row>
    <row r="52" spans="1:44" x14ac:dyDescent="0.25">
      <c r="A52" s="30" t="s">
        <v>55</v>
      </c>
      <c r="B52" s="36">
        <v>15</v>
      </c>
      <c r="C52" s="36">
        <v>20</v>
      </c>
      <c r="D52" s="36">
        <v>5</v>
      </c>
      <c r="E52" s="36">
        <v>6</v>
      </c>
      <c r="F52" s="36">
        <v>9</v>
      </c>
      <c r="G52" s="31">
        <v>11</v>
      </c>
      <c r="H52" s="32">
        <v>100</v>
      </c>
      <c r="J52" s="30" t="s">
        <v>55</v>
      </c>
      <c r="K52" s="36">
        <v>0</v>
      </c>
      <c r="L52" s="36">
        <v>0</v>
      </c>
      <c r="M52" s="36">
        <v>1</v>
      </c>
      <c r="N52" s="36">
        <v>0</v>
      </c>
      <c r="O52" s="36">
        <v>0</v>
      </c>
      <c r="P52" s="37">
        <v>0.2</v>
      </c>
      <c r="Q52" s="32">
        <v>99</v>
      </c>
      <c r="S52" s="30" t="s">
        <v>55</v>
      </c>
      <c r="T52" s="36">
        <v>0</v>
      </c>
      <c r="U52" s="36">
        <v>0</v>
      </c>
      <c r="V52" s="36">
        <v>1</v>
      </c>
      <c r="W52" s="36">
        <v>0</v>
      </c>
      <c r="X52" s="36">
        <v>0</v>
      </c>
      <c r="Y52" s="37">
        <v>0.2</v>
      </c>
      <c r="Z52" s="32">
        <v>99</v>
      </c>
      <c r="AB52" s="30" t="s">
        <v>55</v>
      </c>
      <c r="AC52" s="36">
        <v>0</v>
      </c>
      <c r="AD52" s="36">
        <v>0</v>
      </c>
      <c r="AE52" s="36">
        <v>0</v>
      </c>
      <c r="AF52" s="36">
        <v>0</v>
      </c>
      <c r="AG52" s="36">
        <v>1</v>
      </c>
      <c r="AH52" s="37">
        <v>0.2</v>
      </c>
      <c r="AI52" s="32">
        <v>99</v>
      </c>
      <c r="AK52" s="30" t="s">
        <v>55</v>
      </c>
      <c r="AL52" s="36">
        <v>0</v>
      </c>
      <c r="AM52" s="36">
        <v>0</v>
      </c>
      <c r="AN52" s="36">
        <v>0</v>
      </c>
      <c r="AO52" s="36">
        <v>0</v>
      </c>
      <c r="AP52" s="36">
        <v>1</v>
      </c>
      <c r="AQ52" s="37">
        <v>0.2</v>
      </c>
      <c r="AR52" s="32">
        <v>100</v>
      </c>
    </row>
    <row r="53" spans="1:44" x14ac:dyDescent="0.25">
      <c r="A53" s="30" t="s">
        <v>56</v>
      </c>
      <c r="B53" s="36">
        <v>689</v>
      </c>
      <c r="C53" s="36">
        <v>795</v>
      </c>
      <c r="D53" s="36">
        <v>903</v>
      </c>
      <c r="E53" s="36">
        <v>972</v>
      </c>
      <c r="F53" s="36">
        <v>1003</v>
      </c>
      <c r="G53" s="31">
        <v>872.4</v>
      </c>
      <c r="H53" s="32">
        <v>15</v>
      </c>
      <c r="J53" s="30" t="s">
        <v>56</v>
      </c>
      <c r="K53" s="36">
        <v>4</v>
      </c>
      <c r="L53" s="36">
        <v>8</v>
      </c>
      <c r="M53" s="36">
        <v>4</v>
      </c>
      <c r="N53" s="36">
        <v>5</v>
      </c>
      <c r="O53" s="36">
        <v>9</v>
      </c>
      <c r="P53" s="37">
        <v>6</v>
      </c>
      <c r="Q53" s="32">
        <v>13</v>
      </c>
      <c r="S53" s="30" t="s">
        <v>56</v>
      </c>
      <c r="T53" s="36">
        <v>4</v>
      </c>
      <c r="U53" s="36">
        <v>8</v>
      </c>
      <c r="V53" s="36">
        <v>5</v>
      </c>
      <c r="W53" s="36">
        <v>5</v>
      </c>
      <c r="X53" s="36">
        <v>11</v>
      </c>
      <c r="Y53" s="37">
        <v>6.6</v>
      </c>
      <c r="Z53" s="32">
        <v>14</v>
      </c>
      <c r="AB53" s="30" t="s">
        <v>56</v>
      </c>
      <c r="AC53" s="36">
        <v>15</v>
      </c>
      <c r="AD53" s="36">
        <v>15</v>
      </c>
      <c r="AE53" s="36">
        <v>8</v>
      </c>
      <c r="AF53" s="36">
        <v>19</v>
      </c>
      <c r="AG53" s="36">
        <v>26</v>
      </c>
      <c r="AH53" s="37">
        <v>16.600000000000001</v>
      </c>
      <c r="AI53" s="32">
        <v>8</v>
      </c>
      <c r="AK53" s="30" t="s">
        <v>56</v>
      </c>
      <c r="AL53" s="36">
        <v>19</v>
      </c>
      <c r="AM53" s="36">
        <v>18</v>
      </c>
      <c r="AN53" s="36">
        <v>10</v>
      </c>
      <c r="AO53" s="36">
        <v>25</v>
      </c>
      <c r="AP53" s="36">
        <v>35</v>
      </c>
      <c r="AQ53" s="37">
        <v>21.4</v>
      </c>
      <c r="AR53" s="32">
        <v>10</v>
      </c>
    </row>
    <row r="54" spans="1:44" x14ac:dyDescent="0.25">
      <c r="A54" s="30" t="s">
        <v>57</v>
      </c>
      <c r="B54" s="36">
        <v>155</v>
      </c>
      <c r="C54" s="36">
        <v>183</v>
      </c>
      <c r="D54" s="36">
        <v>189</v>
      </c>
      <c r="E54" s="36">
        <v>185</v>
      </c>
      <c r="F54" s="36">
        <v>203</v>
      </c>
      <c r="G54" s="31">
        <v>183</v>
      </c>
      <c r="H54" s="32">
        <v>62</v>
      </c>
      <c r="J54" s="30" t="s">
        <v>57</v>
      </c>
      <c r="K54" s="36">
        <v>1</v>
      </c>
      <c r="L54" s="36">
        <v>5</v>
      </c>
      <c r="M54" s="36">
        <v>3</v>
      </c>
      <c r="N54" s="36">
        <v>0</v>
      </c>
      <c r="O54" s="36">
        <v>1</v>
      </c>
      <c r="P54" s="37">
        <v>2</v>
      </c>
      <c r="Q54" s="32">
        <v>58</v>
      </c>
      <c r="S54" s="30" t="s">
        <v>57</v>
      </c>
      <c r="T54" s="36">
        <v>1</v>
      </c>
      <c r="U54" s="36">
        <v>5</v>
      </c>
      <c r="V54" s="36">
        <v>3</v>
      </c>
      <c r="W54" s="36">
        <v>0</v>
      </c>
      <c r="X54" s="36">
        <v>1</v>
      </c>
      <c r="Y54" s="37">
        <v>2</v>
      </c>
      <c r="Z54" s="32">
        <v>62</v>
      </c>
      <c r="AB54" s="30" t="s">
        <v>57</v>
      </c>
      <c r="AC54" s="36">
        <v>5</v>
      </c>
      <c r="AD54" s="36">
        <v>3</v>
      </c>
      <c r="AE54" s="36">
        <v>5</v>
      </c>
      <c r="AF54" s="36">
        <v>9</v>
      </c>
      <c r="AG54" s="36">
        <v>11</v>
      </c>
      <c r="AH54" s="37">
        <v>6.6</v>
      </c>
      <c r="AI54" s="32">
        <v>38</v>
      </c>
      <c r="AK54" s="30" t="s">
        <v>57</v>
      </c>
      <c r="AL54" s="36">
        <v>7</v>
      </c>
      <c r="AM54" s="36">
        <v>5</v>
      </c>
      <c r="AN54" s="36">
        <v>8</v>
      </c>
      <c r="AO54" s="36">
        <v>11</v>
      </c>
      <c r="AP54" s="36">
        <v>13</v>
      </c>
      <c r="AQ54" s="37">
        <v>8.8000000000000007</v>
      </c>
      <c r="AR54" s="32">
        <v>40</v>
      </c>
    </row>
    <row r="55" spans="1:44" x14ac:dyDescent="0.25">
      <c r="A55" s="30" t="s">
        <v>58</v>
      </c>
      <c r="B55" s="36">
        <v>733</v>
      </c>
      <c r="C55" s="36">
        <v>918</v>
      </c>
      <c r="D55" s="36">
        <v>933</v>
      </c>
      <c r="E55" s="36">
        <v>883</v>
      </c>
      <c r="F55" s="36">
        <v>1033</v>
      </c>
      <c r="G55" s="31">
        <v>900</v>
      </c>
      <c r="H55" s="32">
        <v>14</v>
      </c>
      <c r="J55" s="30" t="s">
        <v>58</v>
      </c>
      <c r="K55" s="36">
        <v>9</v>
      </c>
      <c r="L55" s="36">
        <v>7</v>
      </c>
      <c r="M55" s="36">
        <v>9</v>
      </c>
      <c r="N55" s="36">
        <v>4</v>
      </c>
      <c r="O55" s="36">
        <v>6</v>
      </c>
      <c r="P55" s="37">
        <v>7</v>
      </c>
      <c r="Q55" s="32">
        <v>7</v>
      </c>
      <c r="S55" s="30" t="s">
        <v>58</v>
      </c>
      <c r="T55" s="36">
        <v>11</v>
      </c>
      <c r="U55" s="36">
        <v>8</v>
      </c>
      <c r="V55" s="36">
        <v>9</v>
      </c>
      <c r="W55" s="36">
        <v>5</v>
      </c>
      <c r="X55" s="36">
        <v>6</v>
      </c>
      <c r="Y55" s="37">
        <v>7.8</v>
      </c>
      <c r="Z55" s="32">
        <v>8</v>
      </c>
      <c r="AB55" s="30" t="s">
        <v>58</v>
      </c>
      <c r="AC55" s="36">
        <v>14</v>
      </c>
      <c r="AD55" s="36">
        <v>28</v>
      </c>
      <c r="AE55" s="36">
        <v>26</v>
      </c>
      <c r="AF55" s="36">
        <v>17</v>
      </c>
      <c r="AG55" s="36">
        <v>22</v>
      </c>
      <c r="AH55" s="37">
        <v>21.4</v>
      </c>
      <c r="AI55" s="32">
        <v>4</v>
      </c>
      <c r="AK55" s="30" t="s">
        <v>58</v>
      </c>
      <c r="AL55" s="36">
        <v>26</v>
      </c>
      <c r="AM55" s="36">
        <v>44</v>
      </c>
      <c r="AN55" s="36">
        <v>33</v>
      </c>
      <c r="AO55" s="36">
        <v>19</v>
      </c>
      <c r="AP55" s="36">
        <v>29</v>
      </c>
      <c r="AQ55" s="37">
        <v>30.2</v>
      </c>
      <c r="AR55" s="32">
        <v>3</v>
      </c>
    </row>
    <row r="56" spans="1:44" x14ac:dyDescent="0.25">
      <c r="A56" s="30" t="s">
        <v>59</v>
      </c>
      <c r="B56" s="36">
        <v>47</v>
      </c>
      <c r="C56" s="36">
        <v>51</v>
      </c>
      <c r="D56" s="36">
        <v>40</v>
      </c>
      <c r="E56" s="36">
        <v>56</v>
      </c>
      <c r="F56" s="36">
        <v>62</v>
      </c>
      <c r="G56" s="31">
        <v>51.2</v>
      </c>
      <c r="H56" s="32">
        <v>89</v>
      </c>
      <c r="J56" s="30" t="s">
        <v>59</v>
      </c>
      <c r="K56" s="36">
        <v>1</v>
      </c>
      <c r="L56" s="36">
        <v>2</v>
      </c>
      <c r="M56" s="36">
        <v>1</v>
      </c>
      <c r="N56" s="36">
        <v>0</v>
      </c>
      <c r="O56" s="36">
        <v>0</v>
      </c>
      <c r="P56" s="37">
        <v>0.8</v>
      </c>
      <c r="Q56" s="32">
        <v>81</v>
      </c>
      <c r="S56" s="30" t="s">
        <v>59</v>
      </c>
      <c r="T56" s="36">
        <v>1</v>
      </c>
      <c r="U56" s="36">
        <v>2</v>
      </c>
      <c r="V56" s="36">
        <v>1</v>
      </c>
      <c r="W56" s="36">
        <v>0</v>
      </c>
      <c r="X56" s="36">
        <v>0</v>
      </c>
      <c r="Y56" s="37">
        <v>0.8</v>
      </c>
      <c r="Z56" s="32">
        <v>86</v>
      </c>
      <c r="AB56" s="30" t="s">
        <v>59</v>
      </c>
      <c r="AC56" s="36">
        <v>0</v>
      </c>
      <c r="AD56" s="36">
        <v>0</v>
      </c>
      <c r="AE56" s="36">
        <v>0</v>
      </c>
      <c r="AF56" s="36">
        <v>0</v>
      </c>
      <c r="AG56" s="36">
        <v>8</v>
      </c>
      <c r="AH56" s="37">
        <v>1.6</v>
      </c>
      <c r="AI56" s="32">
        <v>88</v>
      </c>
      <c r="AK56" s="30" t="s">
        <v>59</v>
      </c>
      <c r="AL56" s="36">
        <v>0</v>
      </c>
      <c r="AM56" s="36">
        <v>0</v>
      </c>
      <c r="AN56" s="36">
        <v>0</v>
      </c>
      <c r="AO56" s="36">
        <v>0</v>
      </c>
      <c r="AP56" s="36">
        <v>11</v>
      </c>
      <c r="AQ56" s="37">
        <v>2.2000000000000002</v>
      </c>
      <c r="AR56" s="32">
        <v>86</v>
      </c>
    </row>
    <row r="57" spans="1:44" x14ac:dyDescent="0.25">
      <c r="A57" s="30" t="s">
        <v>60</v>
      </c>
      <c r="B57" s="36">
        <v>273</v>
      </c>
      <c r="C57" s="36">
        <v>274</v>
      </c>
      <c r="D57" s="36">
        <v>279</v>
      </c>
      <c r="E57" s="36">
        <v>287</v>
      </c>
      <c r="F57" s="36">
        <v>306</v>
      </c>
      <c r="G57" s="31">
        <v>283.8</v>
      </c>
      <c r="H57" s="32">
        <v>45</v>
      </c>
      <c r="J57" s="30" t="s">
        <v>60</v>
      </c>
      <c r="K57" s="36">
        <v>1</v>
      </c>
      <c r="L57" s="36">
        <v>4</v>
      </c>
      <c r="M57" s="36">
        <v>5</v>
      </c>
      <c r="N57" s="36">
        <v>4</v>
      </c>
      <c r="O57" s="36">
        <v>2</v>
      </c>
      <c r="P57" s="37">
        <v>3.2</v>
      </c>
      <c r="Q57" s="32">
        <v>38</v>
      </c>
      <c r="S57" s="30" t="s">
        <v>60</v>
      </c>
      <c r="T57" s="36">
        <v>1</v>
      </c>
      <c r="U57" s="36">
        <v>4</v>
      </c>
      <c r="V57" s="36">
        <v>5</v>
      </c>
      <c r="W57" s="36">
        <v>4</v>
      </c>
      <c r="X57" s="36">
        <v>2</v>
      </c>
      <c r="Y57" s="37">
        <v>3.2</v>
      </c>
      <c r="Z57" s="32">
        <v>44</v>
      </c>
      <c r="AB57" s="30" t="s">
        <v>60</v>
      </c>
      <c r="AC57" s="36">
        <v>4</v>
      </c>
      <c r="AD57" s="36">
        <v>1</v>
      </c>
      <c r="AE57" s="36">
        <v>7</v>
      </c>
      <c r="AF57" s="36">
        <v>3</v>
      </c>
      <c r="AG57" s="36">
        <v>4</v>
      </c>
      <c r="AH57" s="37">
        <v>3.8</v>
      </c>
      <c r="AI57" s="32">
        <v>62</v>
      </c>
      <c r="AK57" s="30" t="s">
        <v>60</v>
      </c>
      <c r="AL57" s="36">
        <v>4</v>
      </c>
      <c r="AM57" s="36">
        <v>1</v>
      </c>
      <c r="AN57" s="36">
        <v>9</v>
      </c>
      <c r="AO57" s="36">
        <v>5</v>
      </c>
      <c r="AP57" s="36">
        <v>4</v>
      </c>
      <c r="AQ57" s="37">
        <v>4.5999999999999996</v>
      </c>
      <c r="AR57" s="32">
        <v>67</v>
      </c>
    </row>
    <row r="58" spans="1:44" x14ac:dyDescent="0.25">
      <c r="A58" s="30" t="s">
        <v>61</v>
      </c>
      <c r="B58" s="36">
        <v>224</v>
      </c>
      <c r="C58" s="36">
        <v>289</v>
      </c>
      <c r="D58" s="36">
        <v>239</v>
      </c>
      <c r="E58" s="36">
        <v>296</v>
      </c>
      <c r="F58" s="36">
        <v>302</v>
      </c>
      <c r="G58" s="31">
        <v>270</v>
      </c>
      <c r="H58" s="32">
        <v>48</v>
      </c>
      <c r="J58" s="30" t="s">
        <v>61</v>
      </c>
      <c r="K58" s="36">
        <v>0</v>
      </c>
      <c r="L58" s="36">
        <v>4</v>
      </c>
      <c r="M58" s="36">
        <v>2</v>
      </c>
      <c r="N58" s="36">
        <v>2</v>
      </c>
      <c r="O58" s="36">
        <v>2</v>
      </c>
      <c r="P58" s="37">
        <v>2</v>
      </c>
      <c r="Q58" s="32">
        <v>58</v>
      </c>
      <c r="S58" s="30" t="s">
        <v>61</v>
      </c>
      <c r="T58" s="36">
        <v>0</v>
      </c>
      <c r="U58" s="36">
        <v>5</v>
      </c>
      <c r="V58" s="36">
        <v>2</v>
      </c>
      <c r="W58" s="36">
        <v>2</v>
      </c>
      <c r="X58" s="36">
        <v>2</v>
      </c>
      <c r="Y58" s="37">
        <v>2.2000000000000002</v>
      </c>
      <c r="Z58" s="32">
        <v>56</v>
      </c>
      <c r="AB58" s="30" t="s">
        <v>61</v>
      </c>
      <c r="AC58" s="36">
        <v>6</v>
      </c>
      <c r="AD58" s="36">
        <v>4</v>
      </c>
      <c r="AE58" s="36">
        <v>3</v>
      </c>
      <c r="AF58" s="36">
        <v>5</v>
      </c>
      <c r="AG58" s="36">
        <v>10</v>
      </c>
      <c r="AH58" s="37">
        <v>5.6</v>
      </c>
      <c r="AI58" s="32">
        <v>45</v>
      </c>
      <c r="AK58" s="30" t="s">
        <v>61</v>
      </c>
      <c r="AL58" s="36">
        <v>9</v>
      </c>
      <c r="AM58" s="36">
        <v>6</v>
      </c>
      <c r="AN58" s="36">
        <v>3</v>
      </c>
      <c r="AO58" s="36">
        <v>6</v>
      </c>
      <c r="AP58" s="36">
        <v>10</v>
      </c>
      <c r="AQ58" s="37">
        <v>6.8</v>
      </c>
      <c r="AR58" s="32">
        <v>47</v>
      </c>
    </row>
    <row r="59" spans="1:44" x14ac:dyDescent="0.25">
      <c r="A59" s="30" t="s">
        <v>62</v>
      </c>
      <c r="B59" s="36">
        <v>325</v>
      </c>
      <c r="C59" s="36">
        <v>402</v>
      </c>
      <c r="D59" s="36">
        <v>410</v>
      </c>
      <c r="E59" s="36">
        <v>448</v>
      </c>
      <c r="F59" s="36">
        <v>433</v>
      </c>
      <c r="G59" s="31">
        <v>403.6</v>
      </c>
      <c r="H59" s="32">
        <v>33</v>
      </c>
      <c r="J59" s="30" t="s">
        <v>62</v>
      </c>
      <c r="K59" s="36">
        <v>2</v>
      </c>
      <c r="L59" s="36">
        <v>4</v>
      </c>
      <c r="M59" s="36">
        <v>1</v>
      </c>
      <c r="N59" s="36">
        <v>4</v>
      </c>
      <c r="O59" s="36">
        <v>2</v>
      </c>
      <c r="P59" s="37">
        <v>2.6</v>
      </c>
      <c r="Q59" s="32">
        <v>46</v>
      </c>
      <c r="S59" s="30" t="s">
        <v>62</v>
      </c>
      <c r="T59" s="36">
        <v>2</v>
      </c>
      <c r="U59" s="36">
        <v>6</v>
      </c>
      <c r="V59" s="36">
        <v>1</v>
      </c>
      <c r="W59" s="36">
        <v>4</v>
      </c>
      <c r="X59" s="36">
        <v>2</v>
      </c>
      <c r="Y59" s="37">
        <v>3</v>
      </c>
      <c r="Z59" s="32">
        <v>45</v>
      </c>
      <c r="AB59" s="30" t="s">
        <v>62</v>
      </c>
      <c r="AC59" s="36">
        <v>6</v>
      </c>
      <c r="AD59" s="36">
        <v>5</v>
      </c>
      <c r="AE59" s="36">
        <v>7</v>
      </c>
      <c r="AF59" s="36">
        <v>11</v>
      </c>
      <c r="AG59" s="36">
        <v>8</v>
      </c>
      <c r="AH59" s="37">
        <v>7.4</v>
      </c>
      <c r="AI59" s="32">
        <v>31</v>
      </c>
      <c r="AK59" s="30" t="s">
        <v>62</v>
      </c>
      <c r="AL59" s="36">
        <v>9</v>
      </c>
      <c r="AM59" s="36">
        <v>8</v>
      </c>
      <c r="AN59" s="36">
        <v>9</v>
      </c>
      <c r="AO59" s="36">
        <v>14</v>
      </c>
      <c r="AP59" s="36">
        <v>11</v>
      </c>
      <c r="AQ59" s="37">
        <v>10.199999999999999</v>
      </c>
      <c r="AR59" s="32">
        <v>31</v>
      </c>
    </row>
    <row r="60" spans="1:44" x14ac:dyDescent="0.25">
      <c r="A60" s="30" t="s">
        <v>63</v>
      </c>
      <c r="B60" s="36">
        <v>186</v>
      </c>
      <c r="C60" s="36">
        <v>205</v>
      </c>
      <c r="D60" s="36">
        <v>211</v>
      </c>
      <c r="E60" s="36">
        <v>230</v>
      </c>
      <c r="F60" s="36">
        <v>263</v>
      </c>
      <c r="G60" s="31">
        <v>219</v>
      </c>
      <c r="H60" s="32">
        <v>55</v>
      </c>
      <c r="J60" s="30" t="s">
        <v>63</v>
      </c>
      <c r="K60" s="36">
        <v>0</v>
      </c>
      <c r="L60" s="36">
        <v>1</v>
      </c>
      <c r="M60" s="36">
        <v>0</v>
      </c>
      <c r="N60" s="36">
        <v>1</v>
      </c>
      <c r="O60" s="36">
        <v>3</v>
      </c>
      <c r="P60" s="37">
        <v>1</v>
      </c>
      <c r="Q60" s="32">
        <v>77</v>
      </c>
      <c r="S60" s="30" t="s">
        <v>63</v>
      </c>
      <c r="T60" s="36">
        <v>0</v>
      </c>
      <c r="U60" s="36">
        <v>1</v>
      </c>
      <c r="V60" s="36">
        <v>0</v>
      </c>
      <c r="W60" s="36">
        <v>1</v>
      </c>
      <c r="X60" s="36">
        <v>3</v>
      </c>
      <c r="Y60" s="37">
        <v>1</v>
      </c>
      <c r="Z60" s="32">
        <v>79</v>
      </c>
      <c r="AB60" s="30" t="s">
        <v>63</v>
      </c>
      <c r="AC60" s="36">
        <v>6</v>
      </c>
      <c r="AD60" s="36">
        <v>5</v>
      </c>
      <c r="AE60" s="36">
        <v>8</v>
      </c>
      <c r="AF60" s="36">
        <v>6</v>
      </c>
      <c r="AG60" s="36">
        <v>7</v>
      </c>
      <c r="AH60" s="37">
        <v>6.4</v>
      </c>
      <c r="AI60" s="32">
        <v>40</v>
      </c>
      <c r="AK60" s="30" t="s">
        <v>63</v>
      </c>
      <c r="AL60" s="36">
        <v>6</v>
      </c>
      <c r="AM60" s="36">
        <v>6</v>
      </c>
      <c r="AN60" s="36">
        <v>9</v>
      </c>
      <c r="AO60" s="36">
        <v>10</v>
      </c>
      <c r="AP60" s="36">
        <v>7</v>
      </c>
      <c r="AQ60" s="37">
        <v>7.6</v>
      </c>
      <c r="AR60" s="32">
        <v>43</v>
      </c>
    </row>
    <row r="61" spans="1:44" x14ac:dyDescent="0.25">
      <c r="A61" s="30" t="s">
        <v>64</v>
      </c>
      <c r="B61" s="36">
        <v>50</v>
      </c>
      <c r="C61" s="36">
        <v>62</v>
      </c>
      <c r="D61" s="36">
        <v>66</v>
      </c>
      <c r="E61" s="36">
        <v>79</v>
      </c>
      <c r="F61" s="36">
        <v>74</v>
      </c>
      <c r="G61" s="31">
        <v>66.2</v>
      </c>
      <c r="H61" s="32">
        <v>83</v>
      </c>
      <c r="J61" s="30" t="s">
        <v>64</v>
      </c>
      <c r="K61" s="36">
        <v>2</v>
      </c>
      <c r="L61" s="36">
        <v>0</v>
      </c>
      <c r="M61" s="36">
        <v>2</v>
      </c>
      <c r="N61" s="36">
        <v>0</v>
      </c>
      <c r="O61" s="36">
        <v>1</v>
      </c>
      <c r="P61" s="37">
        <v>1</v>
      </c>
      <c r="Q61" s="32">
        <v>77</v>
      </c>
      <c r="S61" s="30" t="s">
        <v>64</v>
      </c>
      <c r="T61" s="36">
        <v>2</v>
      </c>
      <c r="U61" s="36">
        <v>0</v>
      </c>
      <c r="V61" s="36">
        <v>2</v>
      </c>
      <c r="W61" s="36">
        <v>0</v>
      </c>
      <c r="X61" s="36">
        <v>1</v>
      </c>
      <c r="Y61" s="37">
        <v>1</v>
      </c>
      <c r="Z61" s="32">
        <v>79</v>
      </c>
      <c r="AB61" s="30" t="s">
        <v>64</v>
      </c>
      <c r="AC61" s="36">
        <v>0</v>
      </c>
      <c r="AD61" s="36">
        <v>1</v>
      </c>
      <c r="AE61" s="36">
        <v>3</v>
      </c>
      <c r="AF61" s="36">
        <v>4</v>
      </c>
      <c r="AG61" s="36">
        <v>3</v>
      </c>
      <c r="AH61" s="37">
        <v>2.2000000000000002</v>
      </c>
      <c r="AI61" s="32">
        <v>79</v>
      </c>
      <c r="AK61" s="30" t="s">
        <v>64</v>
      </c>
      <c r="AL61" s="36">
        <v>0</v>
      </c>
      <c r="AM61" s="36">
        <v>1</v>
      </c>
      <c r="AN61" s="36">
        <v>5</v>
      </c>
      <c r="AO61" s="36">
        <v>4</v>
      </c>
      <c r="AP61" s="36">
        <v>6</v>
      </c>
      <c r="AQ61" s="37">
        <v>3.2</v>
      </c>
      <c r="AR61" s="32">
        <v>75</v>
      </c>
    </row>
    <row r="62" spans="1:44" x14ac:dyDescent="0.25">
      <c r="A62" s="30" t="s">
        <v>65</v>
      </c>
      <c r="B62" s="36">
        <v>88</v>
      </c>
      <c r="C62" s="36">
        <v>111</v>
      </c>
      <c r="D62" s="36">
        <v>96</v>
      </c>
      <c r="E62" s="36">
        <v>121</v>
      </c>
      <c r="F62" s="36">
        <v>121</v>
      </c>
      <c r="G62" s="31">
        <v>107.4</v>
      </c>
      <c r="H62" s="32">
        <v>74</v>
      </c>
      <c r="J62" s="30" t="s">
        <v>65</v>
      </c>
      <c r="K62" s="36">
        <v>0</v>
      </c>
      <c r="L62" s="36">
        <v>2</v>
      </c>
      <c r="M62" s="36">
        <v>0</v>
      </c>
      <c r="N62" s="36">
        <v>2</v>
      </c>
      <c r="O62" s="36">
        <v>0</v>
      </c>
      <c r="P62" s="37">
        <v>0.8</v>
      </c>
      <c r="Q62" s="32">
        <v>81</v>
      </c>
      <c r="S62" s="30" t="s">
        <v>65</v>
      </c>
      <c r="T62" s="36">
        <v>0</v>
      </c>
      <c r="U62" s="36">
        <v>2</v>
      </c>
      <c r="V62" s="36">
        <v>0</v>
      </c>
      <c r="W62" s="36">
        <v>2</v>
      </c>
      <c r="X62" s="36">
        <v>0</v>
      </c>
      <c r="Y62" s="37">
        <v>0.8</v>
      </c>
      <c r="Z62" s="32">
        <v>86</v>
      </c>
      <c r="AB62" s="30" t="s">
        <v>65</v>
      </c>
      <c r="AC62" s="36">
        <v>2</v>
      </c>
      <c r="AD62" s="36">
        <v>4</v>
      </c>
      <c r="AE62" s="36">
        <v>3</v>
      </c>
      <c r="AF62" s="36">
        <v>1</v>
      </c>
      <c r="AG62" s="36">
        <v>3</v>
      </c>
      <c r="AH62" s="37">
        <v>2.6</v>
      </c>
      <c r="AI62" s="32">
        <v>73</v>
      </c>
      <c r="AK62" s="30" t="s">
        <v>65</v>
      </c>
      <c r="AL62" s="36">
        <v>3</v>
      </c>
      <c r="AM62" s="36">
        <v>5</v>
      </c>
      <c r="AN62" s="36">
        <v>3</v>
      </c>
      <c r="AO62" s="36">
        <v>2</v>
      </c>
      <c r="AP62" s="36">
        <v>3</v>
      </c>
      <c r="AQ62" s="37">
        <v>3.2</v>
      </c>
      <c r="AR62" s="32">
        <v>75</v>
      </c>
    </row>
    <row r="63" spans="1:44" x14ac:dyDescent="0.25">
      <c r="A63" s="30" t="s">
        <v>66</v>
      </c>
      <c r="B63" s="36">
        <v>177</v>
      </c>
      <c r="C63" s="36">
        <v>203</v>
      </c>
      <c r="D63" s="36">
        <v>220</v>
      </c>
      <c r="E63" s="36">
        <v>242</v>
      </c>
      <c r="F63" s="36">
        <v>216</v>
      </c>
      <c r="G63" s="31">
        <v>211.6</v>
      </c>
      <c r="H63" s="32">
        <v>57</v>
      </c>
      <c r="J63" s="30" t="s">
        <v>66</v>
      </c>
      <c r="K63" s="36">
        <v>2</v>
      </c>
      <c r="L63" s="36">
        <v>2</v>
      </c>
      <c r="M63" s="36">
        <v>3</v>
      </c>
      <c r="N63" s="36">
        <v>1</v>
      </c>
      <c r="O63" s="36">
        <v>3</v>
      </c>
      <c r="P63" s="37">
        <v>2.2000000000000002</v>
      </c>
      <c r="Q63" s="32">
        <v>53</v>
      </c>
      <c r="S63" s="30" t="s">
        <v>66</v>
      </c>
      <c r="T63" s="36">
        <v>3</v>
      </c>
      <c r="U63" s="36">
        <v>2</v>
      </c>
      <c r="V63" s="36">
        <v>5</v>
      </c>
      <c r="W63" s="36">
        <v>2</v>
      </c>
      <c r="X63" s="36">
        <v>3</v>
      </c>
      <c r="Y63" s="37">
        <v>3</v>
      </c>
      <c r="Z63" s="32">
        <v>45</v>
      </c>
      <c r="AB63" s="30" t="s">
        <v>66</v>
      </c>
      <c r="AC63" s="36">
        <v>6</v>
      </c>
      <c r="AD63" s="36">
        <v>11</v>
      </c>
      <c r="AE63" s="36">
        <v>8</v>
      </c>
      <c r="AF63" s="36">
        <v>6</v>
      </c>
      <c r="AG63" s="36">
        <v>3</v>
      </c>
      <c r="AH63" s="37">
        <v>6.8</v>
      </c>
      <c r="AI63" s="32">
        <v>37</v>
      </c>
      <c r="AK63" s="30" t="s">
        <v>66</v>
      </c>
      <c r="AL63" s="36">
        <v>6</v>
      </c>
      <c r="AM63" s="36">
        <v>13</v>
      </c>
      <c r="AN63" s="36">
        <v>16</v>
      </c>
      <c r="AO63" s="36">
        <v>7</v>
      </c>
      <c r="AP63" s="36">
        <v>3</v>
      </c>
      <c r="AQ63" s="37">
        <v>9</v>
      </c>
      <c r="AR63" s="32">
        <v>37</v>
      </c>
    </row>
    <row r="64" spans="1:44" x14ac:dyDescent="0.25">
      <c r="A64" s="30" t="s">
        <v>67</v>
      </c>
      <c r="B64" s="36">
        <v>3263</v>
      </c>
      <c r="C64" s="36">
        <v>4227</v>
      </c>
      <c r="D64" s="36">
        <v>4458</v>
      </c>
      <c r="E64" s="36">
        <v>4743</v>
      </c>
      <c r="F64" s="36">
        <v>4860</v>
      </c>
      <c r="G64" s="31">
        <v>4310.2</v>
      </c>
      <c r="H64" s="32">
        <v>2</v>
      </c>
      <c r="J64" s="30" t="s">
        <v>67</v>
      </c>
      <c r="K64" s="36">
        <v>9</v>
      </c>
      <c r="L64" s="36">
        <v>14</v>
      </c>
      <c r="M64" s="36">
        <v>15</v>
      </c>
      <c r="N64" s="36">
        <v>17</v>
      </c>
      <c r="O64" s="36">
        <v>13</v>
      </c>
      <c r="P64" s="37">
        <v>13.6</v>
      </c>
      <c r="Q64" s="32">
        <v>2</v>
      </c>
      <c r="S64" s="30" t="s">
        <v>67</v>
      </c>
      <c r="T64" s="36">
        <v>9</v>
      </c>
      <c r="U64" s="36">
        <v>16</v>
      </c>
      <c r="V64" s="36">
        <v>15</v>
      </c>
      <c r="W64" s="36">
        <v>18</v>
      </c>
      <c r="X64" s="36">
        <v>14</v>
      </c>
      <c r="Y64" s="37">
        <v>14.4</v>
      </c>
      <c r="Z64" s="32">
        <v>2</v>
      </c>
      <c r="AB64" s="30" t="s">
        <v>67</v>
      </c>
      <c r="AC64" s="36">
        <v>10</v>
      </c>
      <c r="AD64" s="36">
        <v>15</v>
      </c>
      <c r="AE64" s="36">
        <v>24</v>
      </c>
      <c r="AF64" s="36">
        <v>31</v>
      </c>
      <c r="AG64" s="36">
        <v>20</v>
      </c>
      <c r="AH64" s="37">
        <v>20</v>
      </c>
      <c r="AI64" s="32">
        <v>6</v>
      </c>
      <c r="AK64" s="30" t="s">
        <v>67</v>
      </c>
      <c r="AL64" s="36">
        <v>11</v>
      </c>
      <c r="AM64" s="36">
        <v>20</v>
      </c>
      <c r="AN64" s="36">
        <v>28</v>
      </c>
      <c r="AO64" s="36">
        <v>38</v>
      </c>
      <c r="AP64" s="36">
        <v>23</v>
      </c>
      <c r="AQ64" s="37">
        <v>24</v>
      </c>
      <c r="AR64" s="32">
        <v>7</v>
      </c>
    </row>
    <row r="65" spans="1:44" x14ac:dyDescent="0.25">
      <c r="A65" s="30" t="s">
        <v>68</v>
      </c>
      <c r="B65" s="36">
        <v>52</v>
      </c>
      <c r="C65" s="36">
        <v>60</v>
      </c>
      <c r="D65" s="36">
        <v>50</v>
      </c>
      <c r="E65" s="36">
        <v>44</v>
      </c>
      <c r="F65" s="36">
        <v>65</v>
      </c>
      <c r="G65" s="31">
        <v>54.2</v>
      </c>
      <c r="H65" s="32">
        <v>88</v>
      </c>
      <c r="J65" s="30" t="s">
        <v>68</v>
      </c>
      <c r="K65" s="36">
        <v>1</v>
      </c>
      <c r="L65" s="36">
        <v>0</v>
      </c>
      <c r="M65" s="36">
        <v>0</v>
      </c>
      <c r="N65" s="36">
        <v>1</v>
      </c>
      <c r="O65" s="36">
        <v>0</v>
      </c>
      <c r="P65" s="37">
        <v>0.4</v>
      </c>
      <c r="Q65" s="32">
        <v>96</v>
      </c>
      <c r="S65" s="30" t="s">
        <v>68</v>
      </c>
      <c r="T65" s="36">
        <v>1</v>
      </c>
      <c r="U65" s="36">
        <v>0</v>
      </c>
      <c r="V65" s="36">
        <v>0</v>
      </c>
      <c r="W65" s="36">
        <v>1</v>
      </c>
      <c r="X65" s="36">
        <v>0</v>
      </c>
      <c r="Y65" s="37">
        <v>0.4</v>
      </c>
      <c r="Z65" s="32">
        <v>96</v>
      </c>
      <c r="AB65" s="30" t="s">
        <v>68</v>
      </c>
      <c r="AC65" s="36">
        <v>1</v>
      </c>
      <c r="AD65" s="36">
        <v>4</v>
      </c>
      <c r="AE65" s="36">
        <v>1</v>
      </c>
      <c r="AF65" s="36">
        <v>1</v>
      </c>
      <c r="AG65" s="36">
        <v>2</v>
      </c>
      <c r="AH65" s="37">
        <v>1.8</v>
      </c>
      <c r="AI65" s="32">
        <v>83</v>
      </c>
      <c r="AK65" s="30" t="s">
        <v>68</v>
      </c>
      <c r="AL65" s="36">
        <v>1</v>
      </c>
      <c r="AM65" s="36">
        <v>4</v>
      </c>
      <c r="AN65" s="36">
        <v>1</v>
      </c>
      <c r="AO65" s="36">
        <v>1</v>
      </c>
      <c r="AP65" s="36">
        <v>2</v>
      </c>
      <c r="AQ65" s="37">
        <v>1.8</v>
      </c>
      <c r="AR65" s="32">
        <v>91</v>
      </c>
    </row>
    <row r="66" spans="1:44" x14ac:dyDescent="0.25">
      <c r="A66" s="30" t="s">
        <v>69</v>
      </c>
      <c r="B66" s="36">
        <v>65</v>
      </c>
      <c r="C66" s="36">
        <v>75</v>
      </c>
      <c r="D66" s="36">
        <v>83</v>
      </c>
      <c r="E66" s="36">
        <v>97</v>
      </c>
      <c r="F66" s="36">
        <v>104</v>
      </c>
      <c r="G66" s="31">
        <v>84.8</v>
      </c>
      <c r="H66" s="32">
        <v>77</v>
      </c>
      <c r="J66" s="30" t="s">
        <v>69</v>
      </c>
      <c r="K66" s="36">
        <v>3</v>
      </c>
      <c r="L66" s="36">
        <v>2</v>
      </c>
      <c r="M66" s="36">
        <v>4</v>
      </c>
      <c r="N66" s="36">
        <v>2</v>
      </c>
      <c r="O66" s="36">
        <v>5</v>
      </c>
      <c r="P66" s="37">
        <v>3.2</v>
      </c>
      <c r="Q66" s="32">
        <v>38</v>
      </c>
      <c r="S66" s="30" t="s">
        <v>69</v>
      </c>
      <c r="T66" s="36">
        <v>4</v>
      </c>
      <c r="U66" s="36">
        <v>2</v>
      </c>
      <c r="V66" s="36">
        <v>4</v>
      </c>
      <c r="W66" s="36">
        <v>2</v>
      </c>
      <c r="X66" s="36">
        <v>5</v>
      </c>
      <c r="Y66" s="37">
        <v>3.4</v>
      </c>
      <c r="Z66" s="32">
        <v>41</v>
      </c>
      <c r="AB66" s="30" t="s">
        <v>69</v>
      </c>
      <c r="AC66" s="36">
        <v>0</v>
      </c>
      <c r="AD66" s="36">
        <v>1</v>
      </c>
      <c r="AE66" s="36">
        <v>1</v>
      </c>
      <c r="AF66" s="36">
        <v>4</v>
      </c>
      <c r="AG66" s="36">
        <v>3</v>
      </c>
      <c r="AH66" s="37">
        <v>1.8</v>
      </c>
      <c r="AI66" s="32">
        <v>83</v>
      </c>
      <c r="AK66" s="30" t="s">
        <v>69</v>
      </c>
      <c r="AL66" s="36">
        <v>7</v>
      </c>
      <c r="AM66" s="36">
        <v>2</v>
      </c>
      <c r="AN66" s="36">
        <v>1</v>
      </c>
      <c r="AO66" s="36">
        <v>4</v>
      </c>
      <c r="AP66" s="36">
        <v>4</v>
      </c>
      <c r="AQ66" s="37">
        <v>3.6</v>
      </c>
      <c r="AR66" s="32">
        <v>71</v>
      </c>
    </row>
    <row r="67" spans="1:44" x14ac:dyDescent="0.25">
      <c r="A67" s="30" t="s">
        <v>70</v>
      </c>
      <c r="B67" s="36">
        <v>435</v>
      </c>
      <c r="C67" s="36">
        <v>509</v>
      </c>
      <c r="D67" s="36">
        <v>542</v>
      </c>
      <c r="E67" s="36">
        <v>632</v>
      </c>
      <c r="F67" s="36">
        <v>600</v>
      </c>
      <c r="G67" s="31">
        <v>543.6</v>
      </c>
      <c r="H67" s="32">
        <v>27</v>
      </c>
      <c r="J67" s="30" t="s">
        <v>70</v>
      </c>
      <c r="K67" s="36">
        <v>2</v>
      </c>
      <c r="L67" s="36">
        <v>6</v>
      </c>
      <c r="M67" s="36">
        <v>4</v>
      </c>
      <c r="N67" s="36">
        <v>8</v>
      </c>
      <c r="O67" s="36">
        <v>5</v>
      </c>
      <c r="P67" s="37">
        <v>5</v>
      </c>
      <c r="Q67" s="32">
        <v>19</v>
      </c>
      <c r="S67" s="30" t="s">
        <v>70</v>
      </c>
      <c r="T67" s="36">
        <v>3</v>
      </c>
      <c r="U67" s="36">
        <v>7</v>
      </c>
      <c r="V67" s="36">
        <v>4</v>
      </c>
      <c r="W67" s="36">
        <v>12</v>
      </c>
      <c r="X67" s="36">
        <v>5</v>
      </c>
      <c r="Y67" s="37">
        <v>6.2</v>
      </c>
      <c r="Z67" s="32">
        <v>15</v>
      </c>
      <c r="AB67" s="30" t="s">
        <v>70</v>
      </c>
      <c r="AC67" s="36">
        <v>11</v>
      </c>
      <c r="AD67" s="36">
        <v>3</v>
      </c>
      <c r="AE67" s="36">
        <v>13</v>
      </c>
      <c r="AF67" s="36">
        <v>15</v>
      </c>
      <c r="AG67" s="36">
        <v>11</v>
      </c>
      <c r="AH67" s="37">
        <v>10.6</v>
      </c>
      <c r="AI67" s="32">
        <v>20</v>
      </c>
      <c r="AK67" s="30" t="s">
        <v>70</v>
      </c>
      <c r="AL67" s="36">
        <v>11</v>
      </c>
      <c r="AM67" s="36">
        <v>5</v>
      </c>
      <c r="AN67" s="36">
        <v>18</v>
      </c>
      <c r="AO67" s="36">
        <v>18</v>
      </c>
      <c r="AP67" s="36">
        <v>17</v>
      </c>
      <c r="AQ67" s="37">
        <v>13.8</v>
      </c>
      <c r="AR67" s="32">
        <v>19</v>
      </c>
    </row>
    <row r="68" spans="1:44" x14ac:dyDescent="0.25">
      <c r="A68" s="30" t="s">
        <v>71</v>
      </c>
      <c r="B68" s="36">
        <v>421</v>
      </c>
      <c r="C68" s="36">
        <v>497</v>
      </c>
      <c r="D68" s="36">
        <v>498</v>
      </c>
      <c r="E68" s="36">
        <v>559</v>
      </c>
      <c r="F68" s="36">
        <v>554</v>
      </c>
      <c r="G68" s="31">
        <v>505.8</v>
      </c>
      <c r="H68" s="32">
        <v>29</v>
      </c>
      <c r="J68" s="30" t="s">
        <v>71</v>
      </c>
      <c r="K68" s="36">
        <v>4</v>
      </c>
      <c r="L68" s="36">
        <v>2</v>
      </c>
      <c r="M68" s="36">
        <v>6</v>
      </c>
      <c r="N68" s="36">
        <v>4</v>
      </c>
      <c r="O68" s="36">
        <v>4</v>
      </c>
      <c r="P68" s="37">
        <v>4</v>
      </c>
      <c r="Q68" s="32">
        <v>31</v>
      </c>
      <c r="S68" s="30" t="s">
        <v>71</v>
      </c>
      <c r="T68" s="36">
        <v>4</v>
      </c>
      <c r="U68" s="36">
        <v>2</v>
      </c>
      <c r="V68" s="36">
        <v>6</v>
      </c>
      <c r="W68" s="36">
        <v>4</v>
      </c>
      <c r="X68" s="36">
        <v>4</v>
      </c>
      <c r="Y68" s="37">
        <v>4</v>
      </c>
      <c r="Z68" s="32">
        <v>33</v>
      </c>
      <c r="AB68" s="30" t="s">
        <v>71</v>
      </c>
      <c r="AC68" s="36">
        <v>6</v>
      </c>
      <c r="AD68" s="36">
        <v>7</v>
      </c>
      <c r="AE68" s="36">
        <v>15</v>
      </c>
      <c r="AF68" s="36">
        <v>7</v>
      </c>
      <c r="AG68" s="36">
        <v>9</v>
      </c>
      <c r="AH68" s="37">
        <v>8.8000000000000007</v>
      </c>
      <c r="AI68" s="32">
        <v>25</v>
      </c>
      <c r="AK68" s="30" t="s">
        <v>71</v>
      </c>
      <c r="AL68" s="36">
        <v>10</v>
      </c>
      <c r="AM68" s="36">
        <v>7</v>
      </c>
      <c r="AN68" s="36">
        <v>19</v>
      </c>
      <c r="AO68" s="36">
        <v>11</v>
      </c>
      <c r="AP68" s="36">
        <v>14</v>
      </c>
      <c r="AQ68" s="37">
        <v>12.2</v>
      </c>
      <c r="AR68" s="32">
        <v>24</v>
      </c>
    </row>
    <row r="69" spans="1:44" x14ac:dyDescent="0.25">
      <c r="A69" s="30" t="s">
        <v>72</v>
      </c>
      <c r="B69" s="36">
        <v>1093</v>
      </c>
      <c r="C69" s="36">
        <v>1205</v>
      </c>
      <c r="D69" s="36">
        <v>1232</v>
      </c>
      <c r="E69" s="36">
        <v>1302</v>
      </c>
      <c r="F69" s="36">
        <v>1318</v>
      </c>
      <c r="G69" s="31">
        <v>1230</v>
      </c>
      <c r="H69" s="32">
        <v>8</v>
      </c>
      <c r="J69" s="30" t="s">
        <v>72</v>
      </c>
      <c r="K69" s="36">
        <v>2</v>
      </c>
      <c r="L69" s="36">
        <v>7</v>
      </c>
      <c r="M69" s="36">
        <v>4</v>
      </c>
      <c r="N69" s="36">
        <v>4</v>
      </c>
      <c r="O69" s="36">
        <v>7</v>
      </c>
      <c r="P69" s="37">
        <v>4.8</v>
      </c>
      <c r="Q69" s="32">
        <v>22</v>
      </c>
      <c r="S69" s="30" t="s">
        <v>72</v>
      </c>
      <c r="T69" s="36">
        <v>3</v>
      </c>
      <c r="U69" s="36">
        <v>7</v>
      </c>
      <c r="V69" s="36">
        <v>4</v>
      </c>
      <c r="W69" s="36">
        <v>4</v>
      </c>
      <c r="X69" s="36">
        <v>7</v>
      </c>
      <c r="Y69" s="37">
        <v>5</v>
      </c>
      <c r="Z69" s="32">
        <v>24</v>
      </c>
      <c r="AB69" s="30" t="s">
        <v>72</v>
      </c>
      <c r="AC69" s="36">
        <v>8</v>
      </c>
      <c r="AD69" s="36">
        <v>8</v>
      </c>
      <c r="AE69" s="36">
        <v>10</v>
      </c>
      <c r="AF69" s="36">
        <v>5</v>
      </c>
      <c r="AG69" s="36">
        <v>11</v>
      </c>
      <c r="AH69" s="37">
        <v>8.4</v>
      </c>
      <c r="AI69" s="32">
        <v>27</v>
      </c>
      <c r="AK69" s="30" t="s">
        <v>72</v>
      </c>
      <c r="AL69" s="36">
        <v>9</v>
      </c>
      <c r="AM69" s="36">
        <v>15</v>
      </c>
      <c r="AN69" s="36">
        <v>16</v>
      </c>
      <c r="AO69" s="36">
        <v>6</v>
      </c>
      <c r="AP69" s="36">
        <v>13</v>
      </c>
      <c r="AQ69" s="37">
        <v>11.8</v>
      </c>
      <c r="AR69" s="32">
        <v>26</v>
      </c>
    </row>
    <row r="70" spans="1:44" x14ac:dyDescent="0.25">
      <c r="A70" s="30" t="s">
        <v>73</v>
      </c>
      <c r="B70" s="36">
        <v>69</v>
      </c>
      <c r="C70" s="36">
        <v>81</v>
      </c>
      <c r="D70" s="36">
        <v>65</v>
      </c>
      <c r="E70" s="36">
        <v>57</v>
      </c>
      <c r="F70" s="36">
        <v>82</v>
      </c>
      <c r="G70" s="31">
        <v>70.8</v>
      </c>
      <c r="H70" s="32">
        <v>80</v>
      </c>
      <c r="J70" s="30" t="s">
        <v>73</v>
      </c>
      <c r="K70" s="36">
        <v>1</v>
      </c>
      <c r="L70" s="36">
        <v>5</v>
      </c>
      <c r="M70" s="36">
        <v>2</v>
      </c>
      <c r="N70" s="36">
        <v>1</v>
      </c>
      <c r="O70" s="36">
        <v>0</v>
      </c>
      <c r="P70" s="37">
        <v>1.8</v>
      </c>
      <c r="Q70" s="32">
        <v>63</v>
      </c>
      <c r="S70" s="30" t="s">
        <v>73</v>
      </c>
      <c r="T70" s="36">
        <v>1</v>
      </c>
      <c r="U70" s="36">
        <v>5</v>
      </c>
      <c r="V70" s="36">
        <v>2</v>
      </c>
      <c r="W70" s="36">
        <v>1</v>
      </c>
      <c r="X70" s="36">
        <v>0</v>
      </c>
      <c r="Y70" s="37">
        <v>1.8</v>
      </c>
      <c r="Z70" s="32">
        <v>66</v>
      </c>
      <c r="AB70" s="30" t="s">
        <v>73</v>
      </c>
      <c r="AC70" s="36">
        <v>2</v>
      </c>
      <c r="AD70" s="36">
        <v>2</v>
      </c>
      <c r="AE70" s="36">
        <v>4</v>
      </c>
      <c r="AF70" s="36">
        <v>1</v>
      </c>
      <c r="AG70" s="36">
        <v>4</v>
      </c>
      <c r="AH70" s="37">
        <v>2.6</v>
      </c>
      <c r="AI70" s="32">
        <v>73</v>
      </c>
      <c r="AK70" s="30" t="s">
        <v>73</v>
      </c>
      <c r="AL70" s="36">
        <v>3</v>
      </c>
      <c r="AM70" s="36">
        <v>5</v>
      </c>
      <c r="AN70" s="36">
        <v>4</v>
      </c>
      <c r="AO70" s="36">
        <v>1</v>
      </c>
      <c r="AP70" s="36">
        <v>5</v>
      </c>
      <c r="AQ70" s="37">
        <v>3.6</v>
      </c>
      <c r="AR70" s="32">
        <v>71</v>
      </c>
    </row>
    <row r="71" spans="1:44" x14ac:dyDescent="0.25">
      <c r="A71" s="30" t="s">
        <v>74</v>
      </c>
      <c r="B71" s="36">
        <v>504</v>
      </c>
      <c r="C71" s="36">
        <v>634</v>
      </c>
      <c r="D71" s="36">
        <v>641</v>
      </c>
      <c r="E71" s="36">
        <v>652</v>
      </c>
      <c r="F71" s="36">
        <v>682</v>
      </c>
      <c r="G71" s="31">
        <v>622.6</v>
      </c>
      <c r="H71" s="32">
        <v>22</v>
      </c>
      <c r="J71" s="30" t="s">
        <v>74</v>
      </c>
      <c r="K71" s="36">
        <v>4</v>
      </c>
      <c r="L71" s="36">
        <v>5</v>
      </c>
      <c r="M71" s="36">
        <v>5</v>
      </c>
      <c r="N71" s="36">
        <v>4</v>
      </c>
      <c r="O71" s="36">
        <v>5</v>
      </c>
      <c r="P71" s="37">
        <v>4.5999999999999996</v>
      </c>
      <c r="Q71" s="32">
        <v>24</v>
      </c>
      <c r="S71" s="30" t="s">
        <v>74</v>
      </c>
      <c r="T71" s="36">
        <v>5</v>
      </c>
      <c r="U71" s="36">
        <v>6</v>
      </c>
      <c r="V71" s="36">
        <v>6</v>
      </c>
      <c r="W71" s="36">
        <v>4</v>
      </c>
      <c r="X71" s="36">
        <v>5</v>
      </c>
      <c r="Y71" s="37">
        <v>5.2</v>
      </c>
      <c r="Z71" s="32">
        <v>21</v>
      </c>
      <c r="AB71" s="30" t="s">
        <v>74</v>
      </c>
      <c r="AC71" s="36">
        <v>7</v>
      </c>
      <c r="AD71" s="36">
        <v>4</v>
      </c>
      <c r="AE71" s="36">
        <v>4</v>
      </c>
      <c r="AF71" s="36">
        <v>9</v>
      </c>
      <c r="AG71" s="36">
        <v>14</v>
      </c>
      <c r="AH71" s="37">
        <v>7.6</v>
      </c>
      <c r="AI71" s="32">
        <v>29</v>
      </c>
      <c r="AK71" s="30" t="s">
        <v>74</v>
      </c>
      <c r="AL71" s="36">
        <v>10</v>
      </c>
      <c r="AM71" s="36">
        <v>7</v>
      </c>
      <c r="AN71" s="36">
        <v>10</v>
      </c>
      <c r="AO71" s="36">
        <v>10</v>
      </c>
      <c r="AP71" s="36">
        <v>15</v>
      </c>
      <c r="AQ71" s="37">
        <v>10.4</v>
      </c>
      <c r="AR71" s="32">
        <v>30</v>
      </c>
    </row>
    <row r="72" spans="1:44" x14ac:dyDescent="0.25">
      <c r="A72" s="30" t="s">
        <v>75</v>
      </c>
      <c r="B72" s="36">
        <v>353</v>
      </c>
      <c r="C72" s="36">
        <v>484</v>
      </c>
      <c r="D72" s="36">
        <v>578</v>
      </c>
      <c r="E72" s="36">
        <v>751</v>
      </c>
      <c r="F72" s="36">
        <v>785</v>
      </c>
      <c r="G72" s="31">
        <v>590.20000000000005</v>
      </c>
      <c r="H72" s="32">
        <v>25</v>
      </c>
      <c r="J72" s="30" t="s">
        <v>75</v>
      </c>
      <c r="K72" s="36">
        <v>0</v>
      </c>
      <c r="L72" s="36">
        <v>5</v>
      </c>
      <c r="M72" s="36">
        <v>3</v>
      </c>
      <c r="N72" s="36">
        <v>4</v>
      </c>
      <c r="O72" s="36">
        <v>5</v>
      </c>
      <c r="P72" s="37">
        <v>3.4</v>
      </c>
      <c r="Q72" s="32">
        <v>37</v>
      </c>
      <c r="S72" s="30" t="s">
        <v>75</v>
      </c>
      <c r="T72" s="36">
        <v>0</v>
      </c>
      <c r="U72" s="36">
        <v>5</v>
      </c>
      <c r="V72" s="36">
        <v>3</v>
      </c>
      <c r="W72" s="36">
        <v>4</v>
      </c>
      <c r="X72" s="36">
        <v>7</v>
      </c>
      <c r="Y72" s="37">
        <v>3.8</v>
      </c>
      <c r="Z72" s="32">
        <v>35</v>
      </c>
      <c r="AB72" s="30" t="s">
        <v>75</v>
      </c>
      <c r="AC72" s="36">
        <v>1</v>
      </c>
      <c r="AD72" s="36">
        <v>6</v>
      </c>
      <c r="AE72" s="36">
        <v>6</v>
      </c>
      <c r="AF72" s="36">
        <v>5</v>
      </c>
      <c r="AG72" s="36">
        <v>5</v>
      </c>
      <c r="AH72" s="37">
        <v>4.5999999999999996</v>
      </c>
      <c r="AI72" s="32">
        <v>56</v>
      </c>
      <c r="AK72" s="30" t="s">
        <v>75</v>
      </c>
      <c r="AL72" s="36">
        <v>1</v>
      </c>
      <c r="AM72" s="36">
        <v>6</v>
      </c>
      <c r="AN72" s="36">
        <v>8</v>
      </c>
      <c r="AO72" s="36">
        <v>5</v>
      </c>
      <c r="AP72" s="36">
        <v>8</v>
      </c>
      <c r="AQ72" s="37">
        <v>5.6</v>
      </c>
      <c r="AR72" s="32">
        <v>56</v>
      </c>
    </row>
    <row r="73" spans="1:44" x14ac:dyDescent="0.25">
      <c r="A73" s="30" t="s">
        <v>76</v>
      </c>
      <c r="B73" s="36">
        <v>40</v>
      </c>
      <c r="C73" s="36">
        <v>44</v>
      </c>
      <c r="D73" s="36">
        <v>45</v>
      </c>
      <c r="E73" s="36">
        <v>52</v>
      </c>
      <c r="F73" s="36">
        <v>49</v>
      </c>
      <c r="G73" s="31">
        <v>46</v>
      </c>
      <c r="H73" s="32">
        <v>91</v>
      </c>
      <c r="J73" s="30" t="s">
        <v>76</v>
      </c>
      <c r="K73" s="36">
        <v>2</v>
      </c>
      <c r="L73" s="36">
        <v>2</v>
      </c>
      <c r="M73" s="36">
        <v>1</v>
      </c>
      <c r="N73" s="36">
        <v>1</v>
      </c>
      <c r="O73" s="36">
        <v>1</v>
      </c>
      <c r="P73" s="37">
        <v>1.4</v>
      </c>
      <c r="Q73" s="32">
        <v>69</v>
      </c>
      <c r="S73" s="30" t="s">
        <v>76</v>
      </c>
      <c r="T73" s="36">
        <v>2</v>
      </c>
      <c r="U73" s="36">
        <v>2</v>
      </c>
      <c r="V73" s="36">
        <v>1</v>
      </c>
      <c r="W73" s="36">
        <v>1</v>
      </c>
      <c r="X73" s="36">
        <v>1</v>
      </c>
      <c r="Y73" s="37">
        <v>1.4</v>
      </c>
      <c r="Z73" s="32">
        <v>73</v>
      </c>
      <c r="AB73" s="30" t="s">
        <v>76</v>
      </c>
      <c r="AC73" s="36">
        <v>1</v>
      </c>
      <c r="AD73" s="36">
        <v>3</v>
      </c>
      <c r="AE73" s="36">
        <v>0</v>
      </c>
      <c r="AF73" s="36">
        <v>0</v>
      </c>
      <c r="AG73" s="36">
        <v>0</v>
      </c>
      <c r="AH73" s="37">
        <v>0.8</v>
      </c>
      <c r="AI73" s="32">
        <v>96</v>
      </c>
      <c r="AK73" s="30" t="s">
        <v>76</v>
      </c>
      <c r="AL73" s="36">
        <v>2</v>
      </c>
      <c r="AM73" s="36">
        <v>5</v>
      </c>
      <c r="AN73" s="36">
        <v>1</v>
      </c>
      <c r="AO73" s="36">
        <v>0</v>
      </c>
      <c r="AP73" s="36">
        <v>0</v>
      </c>
      <c r="AQ73" s="37">
        <v>1.6</v>
      </c>
      <c r="AR73" s="32">
        <v>93</v>
      </c>
    </row>
    <row r="74" spans="1:44" x14ac:dyDescent="0.25">
      <c r="A74" s="30" t="s">
        <v>77</v>
      </c>
      <c r="B74" s="36">
        <v>182</v>
      </c>
      <c r="C74" s="36">
        <v>201</v>
      </c>
      <c r="D74" s="36">
        <v>222</v>
      </c>
      <c r="E74" s="36">
        <v>222</v>
      </c>
      <c r="F74" s="36">
        <v>248</v>
      </c>
      <c r="G74" s="31">
        <v>215</v>
      </c>
      <c r="H74" s="32">
        <v>56</v>
      </c>
      <c r="J74" s="30" t="s">
        <v>77</v>
      </c>
      <c r="K74" s="36">
        <v>1</v>
      </c>
      <c r="L74" s="36">
        <v>2</v>
      </c>
      <c r="M74" s="36">
        <v>1</v>
      </c>
      <c r="N74" s="36">
        <v>1</v>
      </c>
      <c r="O74" s="36">
        <v>2</v>
      </c>
      <c r="P74" s="37">
        <v>1.4</v>
      </c>
      <c r="Q74" s="32">
        <v>69</v>
      </c>
      <c r="S74" s="30" t="s">
        <v>77</v>
      </c>
      <c r="T74" s="36">
        <v>1</v>
      </c>
      <c r="U74" s="36">
        <v>3</v>
      </c>
      <c r="V74" s="36">
        <v>1</v>
      </c>
      <c r="W74" s="36">
        <v>1</v>
      </c>
      <c r="X74" s="36">
        <v>2</v>
      </c>
      <c r="Y74" s="37">
        <v>1.6</v>
      </c>
      <c r="Z74" s="32">
        <v>67</v>
      </c>
      <c r="AB74" s="30" t="s">
        <v>77</v>
      </c>
      <c r="AC74" s="36">
        <v>1</v>
      </c>
      <c r="AD74" s="36">
        <v>1</v>
      </c>
      <c r="AE74" s="36">
        <v>5</v>
      </c>
      <c r="AF74" s="36">
        <v>3</v>
      </c>
      <c r="AG74" s="36">
        <v>2</v>
      </c>
      <c r="AH74" s="37">
        <v>2.4</v>
      </c>
      <c r="AI74" s="32">
        <v>76</v>
      </c>
      <c r="AK74" s="30" t="s">
        <v>77</v>
      </c>
      <c r="AL74" s="36">
        <v>2</v>
      </c>
      <c r="AM74" s="36">
        <v>1</v>
      </c>
      <c r="AN74" s="36">
        <v>6</v>
      </c>
      <c r="AO74" s="36">
        <v>3</v>
      </c>
      <c r="AP74" s="36">
        <v>2</v>
      </c>
      <c r="AQ74" s="37">
        <v>2.8</v>
      </c>
      <c r="AR74" s="32">
        <v>81</v>
      </c>
    </row>
    <row r="75" spans="1:44" x14ac:dyDescent="0.25">
      <c r="A75" s="30" t="s">
        <v>78</v>
      </c>
      <c r="B75" s="36">
        <v>241</v>
      </c>
      <c r="C75" s="36">
        <v>269</v>
      </c>
      <c r="D75" s="36">
        <v>282</v>
      </c>
      <c r="E75" s="36">
        <v>341</v>
      </c>
      <c r="F75" s="36">
        <v>352</v>
      </c>
      <c r="G75" s="31">
        <v>297</v>
      </c>
      <c r="H75" s="32">
        <v>40</v>
      </c>
      <c r="J75" s="30" t="s">
        <v>78</v>
      </c>
      <c r="K75" s="36">
        <v>2</v>
      </c>
      <c r="L75" s="36">
        <v>1</v>
      </c>
      <c r="M75" s="36">
        <v>5</v>
      </c>
      <c r="N75" s="36">
        <v>4</v>
      </c>
      <c r="O75" s="36">
        <v>2</v>
      </c>
      <c r="P75" s="37">
        <v>2.8</v>
      </c>
      <c r="Q75" s="32">
        <v>43</v>
      </c>
      <c r="S75" s="30" t="s">
        <v>78</v>
      </c>
      <c r="T75" s="36">
        <v>2</v>
      </c>
      <c r="U75" s="36">
        <v>1</v>
      </c>
      <c r="V75" s="36">
        <v>5</v>
      </c>
      <c r="W75" s="36">
        <v>5</v>
      </c>
      <c r="X75" s="36">
        <v>2</v>
      </c>
      <c r="Y75" s="37">
        <v>3</v>
      </c>
      <c r="Z75" s="32">
        <v>45</v>
      </c>
      <c r="AB75" s="30" t="s">
        <v>78</v>
      </c>
      <c r="AC75" s="36">
        <v>2</v>
      </c>
      <c r="AD75" s="36">
        <v>5</v>
      </c>
      <c r="AE75" s="36">
        <v>7</v>
      </c>
      <c r="AF75" s="36">
        <v>11</v>
      </c>
      <c r="AG75" s="36">
        <v>6</v>
      </c>
      <c r="AH75" s="37">
        <v>6.2</v>
      </c>
      <c r="AI75" s="32">
        <v>41</v>
      </c>
      <c r="AK75" s="30" t="s">
        <v>78</v>
      </c>
      <c r="AL75" s="36">
        <v>3</v>
      </c>
      <c r="AM75" s="36">
        <v>5</v>
      </c>
      <c r="AN75" s="36">
        <v>13</v>
      </c>
      <c r="AO75" s="36">
        <v>16</v>
      </c>
      <c r="AP75" s="36">
        <v>8</v>
      </c>
      <c r="AQ75" s="37">
        <v>9</v>
      </c>
      <c r="AR75" s="32">
        <v>37</v>
      </c>
    </row>
    <row r="76" spans="1:44" x14ac:dyDescent="0.25">
      <c r="A76" s="30" t="s">
        <v>79</v>
      </c>
      <c r="B76" s="36">
        <v>41</v>
      </c>
      <c r="C76" s="36">
        <v>50</v>
      </c>
      <c r="D76" s="36">
        <v>45</v>
      </c>
      <c r="E76" s="36">
        <v>42</v>
      </c>
      <c r="F76" s="36">
        <v>48</v>
      </c>
      <c r="G76" s="31">
        <v>45.2</v>
      </c>
      <c r="H76" s="32">
        <v>92</v>
      </c>
      <c r="J76" s="30" t="s">
        <v>79</v>
      </c>
      <c r="K76" s="36">
        <v>1</v>
      </c>
      <c r="L76" s="36">
        <v>1</v>
      </c>
      <c r="M76" s="36">
        <v>3</v>
      </c>
      <c r="N76" s="36">
        <v>1</v>
      </c>
      <c r="O76" s="36">
        <v>1</v>
      </c>
      <c r="P76" s="37">
        <v>1.4</v>
      </c>
      <c r="Q76" s="32">
        <v>69</v>
      </c>
      <c r="S76" s="30" t="s">
        <v>79</v>
      </c>
      <c r="T76" s="36">
        <v>1</v>
      </c>
      <c r="U76" s="36">
        <v>2</v>
      </c>
      <c r="V76" s="36">
        <v>3</v>
      </c>
      <c r="W76" s="36">
        <v>1</v>
      </c>
      <c r="X76" s="36">
        <v>1</v>
      </c>
      <c r="Y76" s="37">
        <v>1.6</v>
      </c>
      <c r="Z76" s="32">
        <v>67</v>
      </c>
      <c r="AB76" s="30" t="s">
        <v>79</v>
      </c>
      <c r="AC76" s="36">
        <v>2</v>
      </c>
      <c r="AD76" s="36">
        <v>1</v>
      </c>
      <c r="AE76" s="36">
        <v>2</v>
      </c>
      <c r="AF76" s="36">
        <v>1</v>
      </c>
      <c r="AG76" s="36">
        <v>2</v>
      </c>
      <c r="AH76" s="37">
        <v>1.6</v>
      </c>
      <c r="AI76" s="32">
        <v>88</v>
      </c>
      <c r="AK76" s="30" t="s">
        <v>79</v>
      </c>
      <c r="AL76" s="36">
        <v>2</v>
      </c>
      <c r="AM76" s="36">
        <v>4</v>
      </c>
      <c r="AN76" s="36">
        <v>3</v>
      </c>
      <c r="AO76" s="36">
        <v>3</v>
      </c>
      <c r="AP76" s="36">
        <v>3</v>
      </c>
      <c r="AQ76" s="37">
        <v>3</v>
      </c>
      <c r="AR76" s="32">
        <v>77</v>
      </c>
    </row>
    <row r="77" spans="1:44" x14ac:dyDescent="0.25">
      <c r="A77" s="30" t="s">
        <v>80</v>
      </c>
      <c r="B77" s="36">
        <v>198</v>
      </c>
      <c r="C77" s="36">
        <v>170</v>
      </c>
      <c r="D77" s="36">
        <v>217</v>
      </c>
      <c r="E77" s="36">
        <v>228</v>
      </c>
      <c r="F77" s="36">
        <v>243</v>
      </c>
      <c r="G77" s="31">
        <v>211.2</v>
      </c>
      <c r="H77" s="32">
        <v>58</v>
      </c>
      <c r="J77" s="30" t="s">
        <v>80</v>
      </c>
      <c r="K77" s="36">
        <v>2</v>
      </c>
      <c r="L77" s="36">
        <v>2</v>
      </c>
      <c r="M77" s="36">
        <v>2</v>
      </c>
      <c r="N77" s="36">
        <v>1</v>
      </c>
      <c r="O77" s="36">
        <v>3</v>
      </c>
      <c r="P77" s="37">
        <v>2</v>
      </c>
      <c r="Q77" s="32">
        <v>58</v>
      </c>
      <c r="S77" s="30" t="s">
        <v>80</v>
      </c>
      <c r="T77" s="36">
        <v>3</v>
      </c>
      <c r="U77" s="36">
        <v>2</v>
      </c>
      <c r="V77" s="36">
        <v>2</v>
      </c>
      <c r="W77" s="36">
        <v>1</v>
      </c>
      <c r="X77" s="36">
        <v>3</v>
      </c>
      <c r="Y77" s="37">
        <v>2.2000000000000002</v>
      </c>
      <c r="Z77" s="32">
        <v>56</v>
      </c>
      <c r="AB77" s="30" t="s">
        <v>80</v>
      </c>
      <c r="AC77" s="36">
        <v>1</v>
      </c>
      <c r="AD77" s="36">
        <v>1</v>
      </c>
      <c r="AE77" s="36">
        <v>7</v>
      </c>
      <c r="AF77" s="36">
        <v>1</v>
      </c>
      <c r="AG77" s="36">
        <v>5</v>
      </c>
      <c r="AH77" s="37">
        <v>3</v>
      </c>
      <c r="AI77" s="32">
        <v>68</v>
      </c>
      <c r="AK77" s="30" t="s">
        <v>80</v>
      </c>
      <c r="AL77" s="36">
        <v>2</v>
      </c>
      <c r="AM77" s="36">
        <v>2</v>
      </c>
      <c r="AN77" s="36">
        <v>7</v>
      </c>
      <c r="AO77" s="36">
        <v>1</v>
      </c>
      <c r="AP77" s="36">
        <v>8</v>
      </c>
      <c r="AQ77" s="37">
        <v>4</v>
      </c>
      <c r="AR77" s="32">
        <v>70</v>
      </c>
    </row>
    <row r="78" spans="1:44" x14ac:dyDescent="0.25">
      <c r="A78" s="30" t="s">
        <v>81</v>
      </c>
      <c r="B78" s="36">
        <v>760</v>
      </c>
      <c r="C78" s="36">
        <v>952</v>
      </c>
      <c r="D78" s="36">
        <v>935</v>
      </c>
      <c r="E78" s="36">
        <v>1027</v>
      </c>
      <c r="F78" s="36">
        <v>1042</v>
      </c>
      <c r="G78" s="31">
        <v>943.2</v>
      </c>
      <c r="H78" s="32">
        <v>11</v>
      </c>
      <c r="J78" s="30" t="s">
        <v>81</v>
      </c>
      <c r="K78" s="36">
        <v>7</v>
      </c>
      <c r="L78" s="36">
        <v>6</v>
      </c>
      <c r="M78" s="36">
        <v>8</v>
      </c>
      <c r="N78" s="36">
        <v>9</v>
      </c>
      <c r="O78" s="36">
        <v>5</v>
      </c>
      <c r="P78" s="37">
        <v>7</v>
      </c>
      <c r="Q78" s="32">
        <v>7</v>
      </c>
      <c r="S78" s="30" t="s">
        <v>81</v>
      </c>
      <c r="T78" s="36">
        <v>7</v>
      </c>
      <c r="U78" s="36">
        <v>7</v>
      </c>
      <c r="V78" s="36">
        <v>8</v>
      </c>
      <c r="W78" s="36">
        <v>9</v>
      </c>
      <c r="X78" s="36">
        <v>5</v>
      </c>
      <c r="Y78" s="37">
        <v>7.2</v>
      </c>
      <c r="Z78" s="32">
        <v>10</v>
      </c>
      <c r="AB78" s="30" t="s">
        <v>81</v>
      </c>
      <c r="AC78" s="36">
        <v>10</v>
      </c>
      <c r="AD78" s="36">
        <v>10</v>
      </c>
      <c r="AE78" s="36">
        <v>18</v>
      </c>
      <c r="AF78" s="36">
        <v>14</v>
      </c>
      <c r="AG78" s="36">
        <v>15</v>
      </c>
      <c r="AH78" s="37">
        <v>13.4</v>
      </c>
      <c r="AI78" s="32">
        <v>10</v>
      </c>
      <c r="AK78" s="30" t="s">
        <v>81</v>
      </c>
      <c r="AL78" s="36">
        <v>15</v>
      </c>
      <c r="AM78" s="36">
        <v>19</v>
      </c>
      <c r="AN78" s="36">
        <v>26</v>
      </c>
      <c r="AO78" s="36">
        <v>18</v>
      </c>
      <c r="AP78" s="36">
        <v>18</v>
      </c>
      <c r="AQ78" s="37">
        <v>19.2</v>
      </c>
      <c r="AR78" s="32">
        <v>11</v>
      </c>
    </row>
    <row r="79" spans="1:44" x14ac:dyDescent="0.25">
      <c r="A79" s="30" t="s">
        <v>82</v>
      </c>
      <c r="B79" s="36">
        <v>68</v>
      </c>
      <c r="C79" s="36">
        <v>85</v>
      </c>
      <c r="D79" s="36">
        <v>104</v>
      </c>
      <c r="E79" s="36">
        <v>120</v>
      </c>
      <c r="F79" s="36">
        <v>130</v>
      </c>
      <c r="G79" s="31">
        <v>101.4</v>
      </c>
      <c r="H79" s="32">
        <v>75</v>
      </c>
      <c r="J79" s="30" t="s">
        <v>82</v>
      </c>
      <c r="K79" s="36">
        <v>1</v>
      </c>
      <c r="L79" s="36">
        <v>2</v>
      </c>
      <c r="M79" s="36">
        <v>0</v>
      </c>
      <c r="N79" s="36">
        <v>3</v>
      </c>
      <c r="O79" s="36">
        <v>5</v>
      </c>
      <c r="P79" s="37">
        <v>2.2000000000000002</v>
      </c>
      <c r="Q79" s="32">
        <v>53</v>
      </c>
      <c r="S79" s="30" t="s">
        <v>82</v>
      </c>
      <c r="T79" s="36">
        <v>1</v>
      </c>
      <c r="U79" s="36">
        <v>2</v>
      </c>
      <c r="V79" s="36">
        <v>0</v>
      </c>
      <c r="W79" s="36">
        <v>3</v>
      </c>
      <c r="X79" s="36">
        <v>5</v>
      </c>
      <c r="Y79" s="37">
        <v>2.2000000000000002</v>
      </c>
      <c r="Z79" s="32">
        <v>56</v>
      </c>
      <c r="AB79" s="30" t="s">
        <v>82</v>
      </c>
      <c r="AC79" s="36">
        <v>0</v>
      </c>
      <c r="AD79" s="36">
        <v>3</v>
      </c>
      <c r="AE79" s="36">
        <v>3</v>
      </c>
      <c r="AF79" s="36">
        <v>3</v>
      </c>
      <c r="AG79" s="36">
        <v>2</v>
      </c>
      <c r="AH79" s="37">
        <v>2.2000000000000002</v>
      </c>
      <c r="AI79" s="32">
        <v>79</v>
      </c>
      <c r="AK79" s="30" t="s">
        <v>82</v>
      </c>
      <c r="AL79" s="36">
        <v>0</v>
      </c>
      <c r="AM79" s="36">
        <v>6</v>
      </c>
      <c r="AN79" s="36">
        <v>3</v>
      </c>
      <c r="AO79" s="36">
        <v>3</v>
      </c>
      <c r="AP79" s="36">
        <v>3</v>
      </c>
      <c r="AQ79" s="37">
        <v>3</v>
      </c>
      <c r="AR79" s="32">
        <v>77</v>
      </c>
    </row>
    <row r="80" spans="1:44" x14ac:dyDescent="0.25">
      <c r="A80" s="30" t="s">
        <v>83</v>
      </c>
      <c r="B80" s="36">
        <v>529</v>
      </c>
      <c r="C80" s="36">
        <v>569</v>
      </c>
      <c r="D80" s="36">
        <v>604</v>
      </c>
      <c r="E80" s="36">
        <v>686</v>
      </c>
      <c r="F80" s="36">
        <v>697</v>
      </c>
      <c r="G80" s="31">
        <v>617</v>
      </c>
      <c r="H80" s="32">
        <v>23</v>
      </c>
      <c r="J80" s="30" t="s">
        <v>83</v>
      </c>
      <c r="K80" s="36">
        <v>6</v>
      </c>
      <c r="L80" s="36">
        <v>5</v>
      </c>
      <c r="M80" s="36">
        <v>5</v>
      </c>
      <c r="N80" s="36">
        <v>9</v>
      </c>
      <c r="O80" s="36">
        <v>10</v>
      </c>
      <c r="P80" s="37">
        <v>7</v>
      </c>
      <c r="Q80" s="32">
        <v>7</v>
      </c>
      <c r="S80" s="30" t="s">
        <v>83</v>
      </c>
      <c r="T80" s="36">
        <v>6</v>
      </c>
      <c r="U80" s="36">
        <v>5</v>
      </c>
      <c r="V80" s="36">
        <v>5</v>
      </c>
      <c r="W80" s="36">
        <v>9</v>
      </c>
      <c r="X80" s="36">
        <v>10</v>
      </c>
      <c r="Y80" s="37">
        <v>7</v>
      </c>
      <c r="Z80" s="32">
        <v>13</v>
      </c>
      <c r="AB80" s="30" t="s">
        <v>83</v>
      </c>
      <c r="AC80" s="36">
        <v>9</v>
      </c>
      <c r="AD80" s="36">
        <v>9</v>
      </c>
      <c r="AE80" s="36">
        <v>16</v>
      </c>
      <c r="AF80" s="36">
        <v>5</v>
      </c>
      <c r="AG80" s="36">
        <v>14</v>
      </c>
      <c r="AH80" s="37">
        <v>10.6</v>
      </c>
      <c r="AI80" s="32">
        <v>20</v>
      </c>
      <c r="AK80" s="30" t="s">
        <v>83</v>
      </c>
      <c r="AL80" s="36">
        <v>9</v>
      </c>
      <c r="AM80" s="36">
        <v>11</v>
      </c>
      <c r="AN80" s="36">
        <v>18</v>
      </c>
      <c r="AO80" s="36">
        <v>8</v>
      </c>
      <c r="AP80" s="36">
        <v>18</v>
      </c>
      <c r="AQ80" s="37">
        <v>12.8</v>
      </c>
      <c r="AR80" s="32">
        <v>23</v>
      </c>
    </row>
    <row r="81" spans="1:44" x14ac:dyDescent="0.25">
      <c r="A81" s="30" t="s">
        <v>84</v>
      </c>
      <c r="B81" s="36">
        <v>158</v>
      </c>
      <c r="C81" s="36">
        <v>195</v>
      </c>
      <c r="D81" s="36">
        <v>210</v>
      </c>
      <c r="E81" s="36">
        <v>210</v>
      </c>
      <c r="F81" s="36">
        <v>261</v>
      </c>
      <c r="G81" s="31">
        <v>206.8</v>
      </c>
      <c r="H81" s="32">
        <v>59</v>
      </c>
      <c r="J81" s="30" t="s">
        <v>84</v>
      </c>
      <c r="K81" s="36">
        <v>0</v>
      </c>
      <c r="L81" s="36">
        <v>1</v>
      </c>
      <c r="M81" s="36">
        <v>3</v>
      </c>
      <c r="N81" s="36">
        <v>1</v>
      </c>
      <c r="O81" s="36">
        <v>2</v>
      </c>
      <c r="P81" s="37">
        <v>1.4</v>
      </c>
      <c r="Q81" s="32">
        <v>69</v>
      </c>
      <c r="S81" s="30" t="s">
        <v>84</v>
      </c>
      <c r="T81" s="36">
        <v>0</v>
      </c>
      <c r="U81" s="36">
        <v>1</v>
      </c>
      <c r="V81" s="36">
        <v>3</v>
      </c>
      <c r="W81" s="36">
        <v>1</v>
      </c>
      <c r="X81" s="36">
        <v>2</v>
      </c>
      <c r="Y81" s="37">
        <v>1.4</v>
      </c>
      <c r="Z81" s="32">
        <v>73</v>
      </c>
      <c r="AB81" s="30" t="s">
        <v>84</v>
      </c>
      <c r="AC81" s="36">
        <v>4</v>
      </c>
      <c r="AD81" s="36">
        <v>3</v>
      </c>
      <c r="AE81" s="36">
        <v>5</v>
      </c>
      <c r="AF81" s="36">
        <v>4</v>
      </c>
      <c r="AG81" s="36">
        <v>8</v>
      </c>
      <c r="AH81" s="37">
        <v>4.8</v>
      </c>
      <c r="AI81" s="32">
        <v>54</v>
      </c>
      <c r="AK81" s="30" t="s">
        <v>84</v>
      </c>
      <c r="AL81" s="36">
        <v>4</v>
      </c>
      <c r="AM81" s="36">
        <v>4</v>
      </c>
      <c r="AN81" s="36">
        <v>5</v>
      </c>
      <c r="AO81" s="36">
        <v>4</v>
      </c>
      <c r="AP81" s="36">
        <v>8</v>
      </c>
      <c r="AQ81" s="37">
        <v>5</v>
      </c>
      <c r="AR81" s="32">
        <v>61</v>
      </c>
    </row>
    <row r="82" spans="1:44" x14ac:dyDescent="0.25">
      <c r="A82" s="30" t="s">
        <v>85</v>
      </c>
      <c r="B82" s="36">
        <v>568</v>
      </c>
      <c r="C82" s="36">
        <v>641</v>
      </c>
      <c r="D82" s="36">
        <v>615</v>
      </c>
      <c r="E82" s="36">
        <v>766</v>
      </c>
      <c r="F82" s="36">
        <v>833</v>
      </c>
      <c r="G82" s="31">
        <v>684.6</v>
      </c>
      <c r="H82" s="32">
        <v>20</v>
      </c>
      <c r="J82" s="30" t="s">
        <v>85</v>
      </c>
      <c r="K82" s="36">
        <v>9</v>
      </c>
      <c r="L82" s="36">
        <v>12</v>
      </c>
      <c r="M82" s="36">
        <v>7</v>
      </c>
      <c r="N82" s="36">
        <v>12</v>
      </c>
      <c r="O82" s="36">
        <v>7</v>
      </c>
      <c r="P82" s="37">
        <v>9.4</v>
      </c>
      <c r="Q82" s="32">
        <v>6</v>
      </c>
      <c r="S82" s="30" t="s">
        <v>85</v>
      </c>
      <c r="T82" s="36">
        <v>12</v>
      </c>
      <c r="U82" s="36">
        <v>13</v>
      </c>
      <c r="V82" s="36">
        <v>8</v>
      </c>
      <c r="W82" s="36">
        <v>12</v>
      </c>
      <c r="X82" s="36">
        <v>8</v>
      </c>
      <c r="Y82" s="37">
        <v>10.6</v>
      </c>
      <c r="Z82" s="32">
        <v>6</v>
      </c>
      <c r="AB82" s="30" t="s">
        <v>85</v>
      </c>
      <c r="AC82" s="36">
        <v>12</v>
      </c>
      <c r="AD82" s="36">
        <v>12</v>
      </c>
      <c r="AE82" s="36">
        <v>18</v>
      </c>
      <c r="AF82" s="36">
        <v>17</v>
      </c>
      <c r="AG82" s="36">
        <v>23</v>
      </c>
      <c r="AH82" s="37">
        <v>16.399999999999999</v>
      </c>
      <c r="AI82" s="32">
        <v>9</v>
      </c>
      <c r="AK82" s="30" t="s">
        <v>85</v>
      </c>
      <c r="AL82" s="36">
        <v>17</v>
      </c>
      <c r="AM82" s="36">
        <v>19</v>
      </c>
      <c r="AN82" s="36">
        <v>27</v>
      </c>
      <c r="AO82" s="36">
        <v>22</v>
      </c>
      <c r="AP82" s="36">
        <v>26</v>
      </c>
      <c r="AQ82" s="37">
        <v>22.2</v>
      </c>
      <c r="AR82" s="32">
        <v>8</v>
      </c>
    </row>
    <row r="83" spans="1:44" x14ac:dyDescent="0.25">
      <c r="A83" s="30" t="s">
        <v>86</v>
      </c>
      <c r="B83" s="36">
        <v>361</v>
      </c>
      <c r="C83" s="36">
        <v>390</v>
      </c>
      <c r="D83" s="36">
        <v>368</v>
      </c>
      <c r="E83" s="36">
        <v>413</v>
      </c>
      <c r="F83" s="36">
        <v>411</v>
      </c>
      <c r="G83" s="31">
        <v>388.6</v>
      </c>
      <c r="H83" s="32">
        <v>35</v>
      </c>
      <c r="J83" s="30" t="s">
        <v>86</v>
      </c>
      <c r="K83" s="36">
        <v>3</v>
      </c>
      <c r="L83" s="36">
        <v>8</v>
      </c>
      <c r="M83" s="36">
        <v>6</v>
      </c>
      <c r="N83" s="36">
        <v>3</v>
      </c>
      <c r="O83" s="36">
        <v>1</v>
      </c>
      <c r="P83" s="37">
        <v>4.2</v>
      </c>
      <c r="Q83" s="32">
        <v>28</v>
      </c>
      <c r="S83" s="30" t="s">
        <v>86</v>
      </c>
      <c r="T83" s="36">
        <v>4</v>
      </c>
      <c r="U83" s="36">
        <v>8</v>
      </c>
      <c r="V83" s="36">
        <v>6</v>
      </c>
      <c r="W83" s="36">
        <v>3</v>
      </c>
      <c r="X83" s="36">
        <v>2</v>
      </c>
      <c r="Y83" s="37">
        <v>4.5999999999999996</v>
      </c>
      <c r="Z83" s="32">
        <v>28</v>
      </c>
      <c r="AB83" s="30" t="s">
        <v>86</v>
      </c>
      <c r="AC83" s="36">
        <v>6</v>
      </c>
      <c r="AD83" s="36">
        <v>11</v>
      </c>
      <c r="AE83" s="36">
        <v>3</v>
      </c>
      <c r="AF83" s="36">
        <v>9</v>
      </c>
      <c r="AG83" s="36">
        <v>6</v>
      </c>
      <c r="AH83" s="37">
        <v>7</v>
      </c>
      <c r="AI83" s="32">
        <v>34</v>
      </c>
      <c r="AK83" s="30" t="s">
        <v>86</v>
      </c>
      <c r="AL83" s="36">
        <v>10</v>
      </c>
      <c r="AM83" s="36">
        <v>12</v>
      </c>
      <c r="AN83" s="36">
        <v>3</v>
      </c>
      <c r="AO83" s="36">
        <v>10</v>
      </c>
      <c r="AP83" s="36">
        <v>7</v>
      </c>
      <c r="AQ83" s="37">
        <v>8.4</v>
      </c>
      <c r="AR83" s="32">
        <v>41</v>
      </c>
    </row>
    <row r="84" spans="1:44" x14ac:dyDescent="0.25">
      <c r="A84" s="30" t="s">
        <v>87</v>
      </c>
      <c r="B84" s="36">
        <v>527</v>
      </c>
      <c r="C84" s="36">
        <v>658</v>
      </c>
      <c r="D84" s="36">
        <v>631</v>
      </c>
      <c r="E84" s="36">
        <v>740</v>
      </c>
      <c r="F84" s="36">
        <v>763</v>
      </c>
      <c r="G84" s="31">
        <v>663.8</v>
      </c>
      <c r="H84" s="32">
        <v>21</v>
      </c>
      <c r="J84" s="30" t="s">
        <v>87</v>
      </c>
      <c r="K84" s="36">
        <v>3</v>
      </c>
      <c r="L84" s="36">
        <v>3</v>
      </c>
      <c r="M84" s="36">
        <v>6</v>
      </c>
      <c r="N84" s="36">
        <v>5</v>
      </c>
      <c r="O84" s="36">
        <v>9</v>
      </c>
      <c r="P84" s="37">
        <v>5.2</v>
      </c>
      <c r="Q84" s="32">
        <v>17</v>
      </c>
      <c r="S84" s="30" t="s">
        <v>87</v>
      </c>
      <c r="T84" s="36">
        <v>3</v>
      </c>
      <c r="U84" s="36">
        <v>3</v>
      </c>
      <c r="V84" s="36">
        <v>6</v>
      </c>
      <c r="W84" s="36">
        <v>5</v>
      </c>
      <c r="X84" s="36">
        <v>9</v>
      </c>
      <c r="Y84" s="37">
        <v>5.2</v>
      </c>
      <c r="Z84" s="32">
        <v>21</v>
      </c>
      <c r="AB84" s="30" t="s">
        <v>87</v>
      </c>
      <c r="AC84" s="36">
        <v>13</v>
      </c>
      <c r="AD84" s="36">
        <v>14</v>
      </c>
      <c r="AE84" s="36">
        <v>12</v>
      </c>
      <c r="AF84" s="36">
        <v>12</v>
      </c>
      <c r="AG84" s="36">
        <v>13</v>
      </c>
      <c r="AH84" s="37">
        <v>12.8</v>
      </c>
      <c r="AI84" s="32">
        <v>13</v>
      </c>
      <c r="AK84" s="30" t="s">
        <v>87</v>
      </c>
      <c r="AL84" s="36">
        <v>13</v>
      </c>
      <c r="AM84" s="36">
        <v>23</v>
      </c>
      <c r="AN84" s="36">
        <v>12</v>
      </c>
      <c r="AO84" s="36">
        <v>20</v>
      </c>
      <c r="AP84" s="36">
        <v>16</v>
      </c>
      <c r="AQ84" s="37">
        <v>16.8</v>
      </c>
      <c r="AR84" s="32">
        <v>14</v>
      </c>
    </row>
    <row r="85" spans="1:44" x14ac:dyDescent="0.25">
      <c r="A85" s="30" t="s">
        <v>88</v>
      </c>
      <c r="B85" s="36">
        <v>267</v>
      </c>
      <c r="C85" s="36">
        <v>287</v>
      </c>
      <c r="D85" s="36">
        <v>296</v>
      </c>
      <c r="E85" s="36">
        <v>314</v>
      </c>
      <c r="F85" s="36">
        <v>290</v>
      </c>
      <c r="G85" s="31">
        <v>290.8</v>
      </c>
      <c r="H85" s="32">
        <v>42</v>
      </c>
      <c r="J85" s="30" t="s">
        <v>88</v>
      </c>
      <c r="K85" s="36">
        <v>3</v>
      </c>
      <c r="L85" s="36">
        <v>2</v>
      </c>
      <c r="M85" s="36">
        <v>2</v>
      </c>
      <c r="N85" s="36">
        <v>3</v>
      </c>
      <c r="O85" s="36">
        <v>3</v>
      </c>
      <c r="P85" s="37">
        <v>2.6</v>
      </c>
      <c r="Q85" s="32">
        <v>46</v>
      </c>
      <c r="S85" s="30" t="s">
        <v>88</v>
      </c>
      <c r="T85" s="36">
        <v>3</v>
      </c>
      <c r="U85" s="36">
        <v>2</v>
      </c>
      <c r="V85" s="36">
        <v>2</v>
      </c>
      <c r="W85" s="36">
        <v>3</v>
      </c>
      <c r="X85" s="36">
        <v>7</v>
      </c>
      <c r="Y85" s="37">
        <v>3.4</v>
      </c>
      <c r="Z85" s="32">
        <v>41</v>
      </c>
      <c r="AB85" s="30" t="s">
        <v>88</v>
      </c>
      <c r="AC85" s="36">
        <v>3</v>
      </c>
      <c r="AD85" s="36">
        <v>6</v>
      </c>
      <c r="AE85" s="36">
        <v>3</v>
      </c>
      <c r="AF85" s="36">
        <v>9</v>
      </c>
      <c r="AG85" s="36">
        <v>6</v>
      </c>
      <c r="AH85" s="37">
        <v>5.4</v>
      </c>
      <c r="AI85" s="32">
        <v>47</v>
      </c>
      <c r="AK85" s="30" t="s">
        <v>88</v>
      </c>
      <c r="AL85" s="36">
        <v>4</v>
      </c>
      <c r="AM85" s="36">
        <v>9</v>
      </c>
      <c r="AN85" s="36">
        <v>4</v>
      </c>
      <c r="AO85" s="36">
        <v>10</v>
      </c>
      <c r="AP85" s="36">
        <v>6</v>
      </c>
      <c r="AQ85" s="37">
        <v>6.6</v>
      </c>
      <c r="AR85" s="32">
        <v>50</v>
      </c>
    </row>
    <row r="86" spans="1:44" x14ac:dyDescent="0.25">
      <c r="A86" s="30" t="s">
        <v>89</v>
      </c>
      <c r="B86" s="36">
        <v>252</v>
      </c>
      <c r="C86" s="36">
        <v>268</v>
      </c>
      <c r="D86" s="36">
        <v>269</v>
      </c>
      <c r="E86" s="36">
        <v>319</v>
      </c>
      <c r="F86" s="36">
        <v>332</v>
      </c>
      <c r="G86" s="31">
        <v>288</v>
      </c>
      <c r="H86" s="32">
        <v>44</v>
      </c>
      <c r="J86" s="30" t="s">
        <v>89</v>
      </c>
      <c r="K86" s="36">
        <v>0</v>
      </c>
      <c r="L86" s="36">
        <v>7</v>
      </c>
      <c r="M86" s="36">
        <v>6</v>
      </c>
      <c r="N86" s="36">
        <v>5</v>
      </c>
      <c r="O86" s="36">
        <v>3</v>
      </c>
      <c r="P86" s="37">
        <v>4.2</v>
      </c>
      <c r="Q86" s="32">
        <v>28</v>
      </c>
      <c r="S86" s="30" t="s">
        <v>89</v>
      </c>
      <c r="T86" s="36">
        <v>0</v>
      </c>
      <c r="U86" s="36">
        <v>7</v>
      </c>
      <c r="V86" s="36">
        <v>6</v>
      </c>
      <c r="W86" s="36">
        <v>6</v>
      </c>
      <c r="X86" s="36">
        <v>4</v>
      </c>
      <c r="Y86" s="37">
        <v>4.5999999999999996</v>
      </c>
      <c r="Z86" s="32">
        <v>28</v>
      </c>
      <c r="AB86" s="30" t="s">
        <v>89</v>
      </c>
      <c r="AC86" s="36">
        <v>4</v>
      </c>
      <c r="AD86" s="36">
        <v>6</v>
      </c>
      <c r="AE86" s="36">
        <v>13</v>
      </c>
      <c r="AF86" s="36">
        <v>13</v>
      </c>
      <c r="AG86" s="36">
        <v>7</v>
      </c>
      <c r="AH86" s="37">
        <v>8.6</v>
      </c>
      <c r="AI86" s="32">
        <v>26</v>
      </c>
      <c r="AK86" s="30" t="s">
        <v>89</v>
      </c>
      <c r="AL86" s="36">
        <v>4</v>
      </c>
      <c r="AM86" s="36">
        <v>8</v>
      </c>
      <c r="AN86" s="36">
        <v>15</v>
      </c>
      <c r="AO86" s="36">
        <v>15</v>
      </c>
      <c r="AP86" s="36">
        <v>8</v>
      </c>
      <c r="AQ86" s="37">
        <v>10</v>
      </c>
      <c r="AR86" s="32">
        <v>32</v>
      </c>
    </row>
    <row r="87" spans="1:44" x14ac:dyDescent="0.25">
      <c r="A87" s="30" t="s">
        <v>90</v>
      </c>
      <c r="B87" s="36">
        <v>140</v>
      </c>
      <c r="C87" s="36">
        <v>154</v>
      </c>
      <c r="D87" s="36">
        <v>162</v>
      </c>
      <c r="E87" s="36">
        <v>151</v>
      </c>
      <c r="F87" s="36">
        <v>144</v>
      </c>
      <c r="G87" s="31">
        <v>150.19999999999999</v>
      </c>
      <c r="H87" s="32">
        <v>65</v>
      </c>
      <c r="J87" s="30" t="s">
        <v>90</v>
      </c>
      <c r="K87" s="36">
        <v>1</v>
      </c>
      <c r="L87" s="36">
        <v>1</v>
      </c>
      <c r="M87" s="36">
        <v>4</v>
      </c>
      <c r="N87" s="36">
        <v>6</v>
      </c>
      <c r="O87" s="36">
        <v>1</v>
      </c>
      <c r="P87" s="37">
        <v>2.6</v>
      </c>
      <c r="Q87" s="32">
        <v>46</v>
      </c>
      <c r="S87" s="30" t="s">
        <v>90</v>
      </c>
      <c r="T87" s="36">
        <v>1</v>
      </c>
      <c r="U87" s="36">
        <v>1</v>
      </c>
      <c r="V87" s="36">
        <v>6</v>
      </c>
      <c r="W87" s="36">
        <v>6</v>
      </c>
      <c r="X87" s="36">
        <v>1</v>
      </c>
      <c r="Y87" s="37">
        <v>3</v>
      </c>
      <c r="Z87" s="32">
        <v>45</v>
      </c>
      <c r="AB87" s="30" t="s">
        <v>90</v>
      </c>
      <c r="AC87" s="36">
        <v>0</v>
      </c>
      <c r="AD87" s="36">
        <v>5</v>
      </c>
      <c r="AE87" s="36">
        <v>3</v>
      </c>
      <c r="AF87" s="36">
        <v>7</v>
      </c>
      <c r="AG87" s="36">
        <v>1</v>
      </c>
      <c r="AH87" s="37">
        <v>3.2</v>
      </c>
      <c r="AI87" s="32">
        <v>67</v>
      </c>
      <c r="AK87" s="30" t="s">
        <v>90</v>
      </c>
      <c r="AL87" s="36">
        <v>0</v>
      </c>
      <c r="AM87" s="36">
        <v>6</v>
      </c>
      <c r="AN87" s="36">
        <v>3</v>
      </c>
      <c r="AO87" s="36">
        <v>8</v>
      </c>
      <c r="AP87" s="36">
        <v>1</v>
      </c>
      <c r="AQ87" s="37">
        <v>3.6</v>
      </c>
      <c r="AR87" s="32">
        <v>71</v>
      </c>
    </row>
    <row r="88" spans="1:44" x14ac:dyDescent="0.25">
      <c r="A88" s="30" t="s">
        <v>91</v>
      </c>
      <c r="B88" s="36">
        <v>241</v>
      </c>
      <c r="C88" s="36">
        <v>271</v>
      </c>
      <c r="D88" s="36">
        <v>267</v>
      </c>
      <c r="E88" s="36">
        <v>291</v>
      </c>
      <c r="F88" s="36">
        <v>299</v>
      </c>
      <c r="G88" s="31">
        <v>273.8</v>
      </c>
      <c r="H88" s="32">
        <v>47</v>
      </c>
      <c r="J88" s="30" t="s">
        <v>91</v>
      </c>
      <c r="K88" s="36">
        <v>0</v>
      </c>
      <c r="L88" s="36">
        <v>8</v>
      </c>
      <c r="M88" s="36">
        <v>0</v>
      </c>
      <c r="N88" s="36">
        <v>2</v>
      </c>
      <c r="O88" s="36">
        <v>1</v>
      </c>
      <c r="P88" s="37">
        <v>2.2000000000000002</v>
      </c>
      <c r="Q88" s="32">
        <v>53</v>
      </c>
      <c r="S88" s="30" t="s">
        <v>91</v>
      </c>
      <c r="T88" s="36">
        <v>0</v>
      </c>
      <c r="U88" s="36">
        <v>8</v>
      </c>
      <c r="V88" s="36">
        <v>0</v>
      </c>
      <c r="W88" s="36">
        <v>2</v>
      </c>
      <c r="X88" s="36">
        <v>1</v>
      </c>
      <c r="Y88" s="37">
        <v>2.2000000000000002</v>
      </c>
      <c r="Z88" s="32">
        <v>56</v>
      </c>
      <c r="AB88" s="30" t="s">
        <v>91</v>
      </c>
      <c r="AC88" s="36">
        <v>4</v>
      </c>
      <c r="AD88" s="36">
        <v>5</v>
      </c>
      <c r="AE88" s="36">
        <v>3</v>
      </c>
      <c r="AF88" s="36">
        <v>5</v>
      </c>
      <c r="AG88" s="36">
        <v>8</v>
      </c>
      <c r="AH88" s="37">
        <v>5</v>
      </c>
      <c r="AI88" s="32">
        <v>52</v>
      </c>
      <c r="AK88" s="30" t="s">
        <v>91</v>
      </c>
      <c r="AL88" s="36">
        <v>4</v>
      </c>
      <c r="AM88" s="36">
        <v>9</v>
      </c>
      <c r="AN88" s="36">
        <v>3</v>
      </c>
      <c r="AO88" s="36">
        <v>5</v>
      </c>
      <c r="AP88" s="36">
        <v>8</v>
      </c>
      <c r="AQ88" s="37">
        <v>5.8</v>
      </c>
      <c r="AR88" s="32">
        <v>55</v>
      </c>
    </row>
    <row r="89" spans="1:44" x14ac:dyDescent="0.25">
      <c r="A89" s="30" t="s">
        <v>92</v>
      </c>
      <c r="B89" s="36">
        <v>107</v>
      </c>
      <c r="C89" s="36">
        <v>127</v>
      </c>
      <c r="D89" s="36">
        <v>138</v>
      </c>
      <c r="E89" s="36">
        <v>155</v>
      </c>
      <c r="F89" s="36">
        <v>200</v>
      </c>
      <c r="G89" s="31">
        <v>145.4</v>
      </c>
      <c r="H89" s="32">
        <v>66</v>
      </c>
      <c r="J89" s="30" t="s">
        <v>92</v>
      </c>
      <c r="K89" s="36">
        <v>0</v>
      </c>
      <c r="L89" s="36">
        <v>1</v>
      </c>
      <c r="M89" s="36">
        <v>4</v>
      </c>
      <c r="N89" s="36">
        <v>2</v>
      </c>
      <c r="O89" s="36">
        <v>1</v>
      </c>
      <c r="P89" s="37">
        <v>1.6</v>
      </c>
      <c r="Q89" s="32">
        <v>67</v>
      </c>
      <c r="S89" s="30" t="s">
        <v>92</v>
      </c>
      <c r="T89" s="36">
        <v>0</v>
      </c>
      <c r="U89" s="36">
        <v>1</v>
      </c>
      <c r="V89" s="36">
        <v>4</v>
      </c>
      <c r="W89" s="36">
        <v>2</v>
      </c>
      <c r="X89" s="36">
        <v>1</v>
      </c>
      <c r="Y89" s="37">
        <v>1.6</v>
      </c>
      <c r="Z89" s="32">
        <v>67</v>
      </c>
      <c r="AB89" s="30" t="s">
        <v>92</v>
      </c>
      <c r="AC89" s="36">
        <v>3</v>
      </c>
      <c r="AD89" s="36">
        <v>3</v>
      </c>
      <c r="AE89" s="36">
        <v>4</v>
      </c>
      <c r="AF89" s="36">
        <v>3</v>
      </c>
      <c r="AG89" s="36">
        <v>4</v>
      </c>
      <c r="AH89" s="37">
        <v>3.4</v>
      </c>
      <c r="AI89" s="32">
        <v>66</v>
      </c>
      <c r="AK89" s="30" t="s">
        <v>92</v>
      </c>
      <c r="AL89" s="36">
        <v>4</v>
      </c>
      <c r="AM89" s="36">
        <v>3</v>
      </c>
      <c r="AN89" s="36">
        <v>7</v>
      </c>
      <c r="AO89" s="36">
        <v>6</v>
      </c>
      <c r="AP89" s="36">
        <v>6</v>
      </c>
      <c r="AQ89" s="37">
        <v>5.2</v>
      </c>
      <c r="AR89" s="32">
        <v>59</v>
      </c>
    </row>
    <row r="90" spans="1:44" x14ac:dyDescent="0.25">
      <c r="A90" s="30" t="s">
        <v>93</v>
      </c>
      <c r="B90" s="36">
        <v>294</v>
      </c>
      <c r="C90" s="36">
        <v>353</v>
      </c>
      <c r="D90" s="36">
        <v>315</v>
      </c>
      <c r="E90" s="36">
        <v>378</v>
      </c>
      <c r="F90" s="36">
        <v>407</v>
      </c>
      <c r="G90" s="31">
        <v>349.4</v>
      </c>
      <c r="H90" s="32">
        <v>38</v>
      </c>
      <c r="J90" s="30" t="s">
        <v>93</v>
      </c>
      <c r="K90" s="36">
        <v>1</v>
      </c>
      <c r="L90" s="36">
        <v>2</v>
      </c>
      <c r="M90" s="36">
        <v>0</v>
      </c>
      <c r="N90" s="36">
        <v>5</v>
      </c>
      <c r="O90" s="36">
        <v>4</v>
      </c>
      <c r="P90" s="37">
        <v>2.4</v>
      </c>
      <c r="Q90" s="32">
        <v>50</v>
      </c>
      <c r="S90" s="30" t="s">
        <v>93</v>
      </c>
      <c r="T90" s="36">
        <v>1</v>
      </c>
      <c r="U90" s="36">
        <v>2</v>
      </c>
      <c r="V90" s="36">
        <v>0</v>
      </c>
      <c r="W90" s="36">
        <v>5</v>
      </c>
      <c r="X90" s="36">
        <v>4</v>
      </c>
      <c r="Y90" s="37">
        <v>2.4</v>
      </c>
      <c r="Z90" s="32">
        <v>51</v>
      </c>
      <c r="AB90" s="30" t="s">
        <v>93</v>
      </c>
      <c r="AC90" s="36">
        <v>5</v>
      </c>
      <c r="AD90" s="36">
        <v>12</v>
      </c>
      <c r="AE90" s="36">
        <v>11</v>
      </c>
      <c r="AF90" s="36">
        <v>13</v>
      </c>
      <c r="AG90" s="36">
        <v>5</v>
      </c>
      <c r="AH90" s="37">
        <v>9.1999999999999993</v>
      </c>
      <c r="AI90" s="32">
        <v>24</v>
      </c>
      <c r="AK90" s="30" t="s">
        <v>93</v>
      </c>
      <c r="AL90" s="36">
        <v>5</v>
      </c>
      <c r="AM90" s="36">
        <v>13</v>
      </c>
      <c r="AN90" s="36">
        <v>13</v>
      </c>
      <c r="AO90" s="36">
        <v>15</v>
      </c>
      <c r="AP90" s="36">
        <v>7</v>
      </c>
      <c r="AQ90" s="37">
        <v>10.6</v>
      </c>
      <c r="AR90" s="32">
        <v>28</v>
      </c>
    </row>
    <row r="91" spans="1:44" x14ac:dyDescent="0.25">
      <c r="A91" s="30" t="s">
        <v>94</v>
      </c>
      <c r="B91" s="36">
        <v>33</v>
      </c>
      <c r="C91" s="36">
        <v>40</v>
      </c>
      <c r="D91" s="36">
        <v>28</v>
      </c>
      <c r="E91" s="36">
        <v>26</v>
      </c>
      <c r="F91" s="36">
        <v>37</v>
      </c>
      <c r="G91" s="31">
        <v>32.799999999999997</v>
      </c>
      <c r="H91" s="32">
        <v>95</v>
      </c>
      <c r="J91" s="30" t="s">
        <v>94</v>
      </c>
      <c r="K91" s="36">
        <v>0</v>
      </c>
      <c r="L91" s="36">
        <v>0</v>
      </c>
      <c r="M91" s="36">
        <v>1</v>
      </c>
      <c r="N91" s="36">
        <v>1</v>
      </c>
      <c r="O91" s="36">
        <v>2</v>
      </c>
      <c r="P91" s="37">
        <v>0.8</v>
      </c>
      <c r="Q91" s="32">
        <v>81</v>
      </c>
      <c r="S91" s="30" t="s">
        <v>94</v>
      </c>
      <c r="T91" s="36">
        <v>0</v>
      </c>
      <c r="U91" s="36">
        <v>0</v>
      </c>
      <c r="V91" s="36">
        <v>1</v>
      </c>
      <c r="W91" s="36">
        <v>1</v>
      </c>
      <c r="X91" s="36">
        <v>2</v>
      </c>
      <c r="Y91" s="37">
        <v>0.8</v>
      </c>
      <c r="Z91" s="32">
        <v>86</v>
      </c>
      <c r="AB91" s="30" t="s">
        <v>94</v>
      </c>
      <c r="AC91" s="36">
        <v>0</v>
      </c>
      <c r="AD91" s="36">
        <v>2</v>
      </c>
      <c r="AE91" s="36">
        <v>1</v>
      </c>
      <c r="AF91" s="36">
        <v>0</v>
      </c>
      <c r="AG91" s="36">
        <v>2</v>
      </c>
      <c r="AH91" s="37">
        <v>1</v>
      </c>
      <c r="AI91" s="32">
        <v>93</v>
      </c>
      <c r="AK91" s="30" t="s">
        <v>94</v>
      </c>
      <c r="AL91" s="36">
        <v>0</v>
      </c>
      <c r="AM91" s="36">
        <v>3</v>
      </c>
      <c r="AN91" s="36">
        <v>1</v>
      </c>
      <c r="AO91" s="36">
        <v>0</v>
      </c>
      <c r="AP91" s="36">
        <v>2</v>
      </c>
      <c r="AQ91" s="37">
        <v>1.2</v>
      </c>
      <c r="AR91" s="32">
        <v>94</v>
      </c>
    </row>
    <row r="92" spans="1:44" x14ac:dyDescent="0.25">
      <c r="A92" s="30" t="s">
        <v>95</v>
      </c>
      <c r="B92" s="36">
        <v>149</v>
      </c>
      <c r="C92" s="36">
        <v>153</v>
      </c>
      <c r="D92" s="36">
        <v>179</v>
      </c>
      <c r="E92" s="36">
        <v>178</v>
      </c>
      <c r="F92" s="36">
        <v>211</v>
      </c>
      <c r="G92" s="31">
        <v>174</v>
      </c>
      <c r="H92" s="32">
        <v>63</v>
      </c>
      <c r="J92" s="30" t="s">
        <v>95</v>
      </c>
      <c r="K92" s="36">
        <v>1</v>
      </c>
      <c r="L92" s="36">
        <v>0</v>
      </c>
      <c r="M92" s="36">
        <v>1</v>
      </c>
      <c r="N92" s="36">
        <v>1</v>
      </c>
      <c r="O92" s="36">
        <v>1</v>
      </c>
      <c r="P92" s="37">
        <v>0.8</v>
      </c>
      <c r="Q92" s="32">
        <v>81</v>
      </c>
      <c r="S92" s="30" t="s">
        <v>95</v>
      </c>
      <c r="T92" s="36">
        <v>1</v>
      </c>
      <c r="U92" s="36">
        <v>0</v>
      </c>
      <c r="V92" s="36">
        <v>1</v>
      </c>
      <c r="W92" s="36">
        <v>1</v>
      </c>
      <c r="X92" s="36">
        <v>1</v>
      </c>
      <c r="Y92" s="37">
        <v>0.8</v>
      </c>
      <c r="Z92" s="32">
        <v>86</v>
      </c>
      <c r="AB92" s="30" t="s">
        <v>95</v>
      </c>
      <c r="AC92" s="36">
        <v>5</v>
      </c>
      <c r="AD92" s="36">
        <v>5</v>
      </c>
      <c r="AE92" s="36">
        <v>2</v>
      </c>
      <c r="AF92" s="36">
        <v>6</v>
      </c>
      <c r="AG92" s="36">
        <v>11</v>
      </c>
      <c r="AH92" s="37">
        <v>5.8</v>
      </c>
      <c r="AI92" s="32">
        <v>43</v>
      </c>
      <c r="AK92" s="30" t="s">
        <v>95</v>
      </c>
      <c r="AL92" s="36">
        <v>6</v>
      </c>
      <c r="AM92" s="36">
        <v>5</v>
      </c>
      <c r="AN92" s="36">
        <v>2</v>
      </c>
      <c r="AO92" s="36">
        <v>8</v>
      </c>
      <c r="AP92" s="36">
        <v>11</v>
      </c>
      <c r="AQ92" s="37">
        <v>6.4</v>
      </c>
      <c r="AR92" s="32">
        <v>51</v>
      </c>
    </row>
    <row r="93" spans="1:44" x14ac:dyDescent="0.25">
      <c r="A93" s="30" t="s">
        <v>96</v>
      </c>
      <c r="B93" s="36">
        <v>11</v>
      </c>
      <c r="C93" s="36">
        <v>17</v>
      </c>
      <c r="D93" s="36">
        <v>12</v>
      </c>
      <c r="E93" s="36">
        <v>18</v>
      </c>
      <c r="F93" s="36">
        <v>6</v>
      </c>
      <c r="G93" s="31">
        <v>12.8</v>
      </c>
      <c r="H93" s="32">
        <v>99</v>
      </c>
      <c r="J93" s="30" t="s">
        <v>96</v>
      </c>
      <c r="K93" s="36">
        <v>1</v>
      </c>
      <c r="L93" s="36">
        <v>1</v>
      </c>
      <c r="M93" s="36">
        <v>0</v>
      </c>
      <c r="N93" s="36">
        <v>0</v>
      </c>
      <c r="O93" s="36">
        <v>2</v>
      </c>
      <c r="P93" s="37">
        <v>0.8</v>
      </c>
      <c r="Q93" s="32">
        <v>81</v>
      </c>
      <c r="S93" s="30" t="s">
        <v>96</v>
      </c>
      <c r="T93" s="36">
        <v>1</v>
      </c>
      <c r="U93" s="36">
        <v>1</v>
      </c>
      <c r="V93" s="36">
        <v>0</v>
      </c>
      <c r="W93" s="36">
        <v>0</v>
      </c>
      <c r="X93" s="36">
        <v>4</v>
      </c>
      <c r="Y93" s="37">
        <v>1.2</v>
      </c>
      <c r="Z93" s="32">
        <v>78</v>
      </c>
      <c r="AB93" s="30" t="s">
        <v>96</v>
      </c>
      <c r="AC93" s="36">
        <v>2</v>
      </c>
      <c r="AD93" s="36">
        <v>0</v>
      </c>
      <c r="AE93" s="36">
        <v>0</v>
      </c>
      <c r="AF93" s="36">
        <v>1</v>
      </c>
      <c r="AG93" s="36">
        <v>0</v>
      </c>
      <c r="AH93" s="37">
        <v>0.6</v>
      </c>
      <c r="AI93" s="32">
        <v>97</v>
      </c>
      <c r="AK93" s="30" t="s">
        <v>96</v>
      </c>
      <c r="AL93" s="36">
        <v>2</v>
      </c>
      <c r="AM93" s="36">
        <v>0</v>
      </c>
      <c r="AN93" s="36">
        <v>0</v>
      </c>
      <c r="AO93" s="36">
        <v>1</v>
      </c>
      <c r="AP93" s="36">
        <v>0</v>
      </c>
      <c r="AQ93" s="37">
        <v>0.6</v>
      </c>
      <c r="AR93" s="32">
        <v>97</v>
      </c>
    </row>
    <row r="94" spans="1:44" x14ac:dyDescent="0.25">
      <c r="A94" s="30" t="s">
        <v>97</v>
      </c>
      <c r="B94" s="36">
        <v>718</v>
      </c>
      <c r="C94" s="36">
        <v>713</v>
      </c>
      <c r="D94" s="36">
        <v>813</v>
      </c>
      <c r="E94" s="36">
        <v>923</v>
      </c>
      <c r="F94" s="36">
        <v>908</v>
      </c>
      <c r="G94" s="31">
        <v>815</v>
      </c>
      <c r="H94" s="32">
        <v>17</v>
      </c>
      <c r="J94" s="30" t="s">
        <v>97</v>
      </c>
      <c r="K94" s="36">
        <v>3</v>
      </c>
      <c r="L94" s="36">
        <v>7</v>
      </c>
      <c r="M94" s="36">
        <v>5</v>
      </c>
      <c r="N94" s="36">
        <v>2</v>
      </c>
      <c r="O94" s="36">
        <v>5</v>
      </c>
      <c r="P94" s="37">
        <v>4.4000000000000004</v>
      </c>
      <c r="Q94" s="32">
        <v>26</v>
      </c>
      <c r="S94" s="30" t="s">
        <v>97</v>
      </c>
      <c r="T94" s="36">
        <v>5</v>
      </c>
      <c r="U94" s="36">
        <v>7</v>
      </c>
      <c r="V94" s="36">
        <v>5</v>
      </c>
      <c r="W94" s="36">
        <v>2</v>
      </c>
      <c r="X94" s="36">
        <v>5</v>
      </c>
      <c r="Y94" s="37">
        <v>4.8</v>
      </c>
      <c r="Z94" s="32">
        <v>26</v>
      </c>
      <c r="AB94" s="30" t="s">
        <v>97</v>
      </c>
      <c r="AC94" s="36">
        <v>9</v>
      </c>
      <c r="AD94" s="36">
        <v>9</v>
      </c>
      <c r="AE94" s="36">
        <v>14</v>
      </c>
      <c r="AF94" s="36">
        <v>11</v>
      </c>
      <c r="AG94" s="36">
        <v>11</v>
      </c>
      <c r="AH94" s="37">
        <v>10.8</v>
      </c>
      <c r="AI94" s="32">
        <v>19</v>
      </c>
      <c r="AK94" s="30" t="s">
        <v>97</v>
      </c>
      <c r="AL94" s="36">
        <v>12</v>
      </c>
      <c r="AM94" s="36">
        <v>9</v>
      </c>
      <c r="AN94" s="36">
        <v>23</v>
      </c>
      <c r="AO94" s="36">
        <v>19</v>
      </c>
      <c r="AP94" s="36">
        <v>16</v>
      </c>
      <c r="AQ94" s="37">
        <v>15.8</v>
      </c>
      <c r="AR94" s="32">
        <v>16</v>
      </c>
    </row>
    <row r="95" spans="1:44" x14ac:dyDescent="0.25">
      <c r="A95" s="30" t="s">
        <v>98</v>
      </c>
      <c r="B95" s="36">
        <v>233</v>
      </c>
      <c r="C95" s="36">
        <v>208</v>
      </c>
      <c r="D95" s="36">
        <v>214</v>
      </c>
      <c r="E95" s="36">
        <v>289</v>
      </c>
      <c r="F95" s="36">
        <v>261</v>
      </c>
      <c r="G95" s="31">
        <v>241</v>
      </c>
      <c r="H95" s="32">
        <v>52</v>
      </c>
      <c r="J95" s="30" t="s">
        <v>98</v>
      </c>
      <c r="K95" s="36">
        <v>2</v>
      </c>
      <c r="L95" s="36">
        <v>3</v>
      </c>
      <c r="M95" s="36">
        <v>3</v>
      </c>
      <c r="N95" s="36">
        <v>1</v>
      </c>
      <c r="O95" s="36">
        <v>0</v>
      </c>
      <c r="P95" s="37">
        <v>1.8</v>
      </c>
      <c r="Q95" s="32">
        <v>63</v>
      </c>
      <c r="S95" s="30" t="s">
        <v>98</v>
      </c>
      <c r="T95" s="36">
        <v>2</v>
      </c>
      <c r="U95" s="36">
        <v>4</v>
      </c>
      <c r="V95" s="36">
        <v>3</v>
      </c>
      <c r="W95" s="36">
        <v>1</v>
      </c>
      <c r="X95" s="36">
        <v>0</v>
      </c>
      <c r="Y95" s="37">
        <v>2</v>
      </c>
      <c r="Z95" s="32">
        <v>62</v>
      </c>
      <c r="AB95" s="30" t="s">
        <v>98</v>
      </c>
      <c r="AC95" s="36">
        <v>5</v>
      </c>
      <c r="AD95" s="36">
        <v>6</v>
      </c>
      <c r="AE95" s="36">
        <v>5</v>
      </c>
      <c r="AF95" s="36">
        <v>3</v>
      </c>
      <c r="AG95" s="36">
        <v>5</v>
      </c>
      <c r="AH95" s="37">
        <v>4.8</v>
      </c>
      <c r="AI95" s="32">
        <v>54</v>
      </c>
      <c r="AK95" s="30" t="s">
        <v>98</v>
      </c>
      <c r="AL95" s="36">
        <v>6</v>
      </c>
      <c r="AM95" s="36">
        <v>12</v>
      </c>
      <c r="AN95" s="36">
        <v>7</v>
      </c>
      <c r="AO95" s="36">
        <v>6</v>
      </c>
      <c r="AP95" s="36">
        <v>5</v>
      </c>
      <c r="AQ95" s="37">
        <v>7.2</v>
      </c>
      <c r="AR95" s="32">
        <v>44</v>
      </c>
    </row>
    <row r="96" spans="1:44" x14ac:dyDescent="0.25">
      <c r="A96" s="30" t="s">
        <v>99</v>
      </c>
      <c r="B96" s="36">
        <v>3347</v>
      </c>
      <c r="C96" s="36">
        <v>4101</v>
      </c>
      <c r="D96" s="36">
        <v>4353</v>
      </c>
      <c r="E96" s="36">
        <v>5020</v>
      </c>
      <c r="F96" s="36">
        <v>5316</v>
      </c>
      <c r="G96" s="31">
        <v>4427.3999999999996</v>
      </c>
      <c r="H96" s="32">
        <v>1</v>
      </c>
      <c r="J96" s="30" t="s">
        <v>99</v>
      </c>
      <c r="K96" s="36">
        <v>10</v>
      </c>
      <c r="L96" s="36">
        <v>13</v>
      </c>
      <c r="M96" s="36">
        <v>16</v>
      </c>
      <c r="N96" s="36">
        <v>17</v>
      </c>
      <c r="O96" s="36">
        <v>21</v>
      </c>
      <c r="P96" s="37">
        <v>15.4</v>
      </c>
      <c r="Q96" s="32">
        <v>1</v>
      </c>
      <c r="S96" s="30" t="s">
        <v>99</v>
      </c>
      <c r="T96" s="36">
        <v>10</v>
      </c>
      <c r="U96" s="36">
        <v>14</v>
      </c>
      <c r="V96" s="36">
        <v>16</v>
      </c>
      <c r="W96" s="36">
        <v>20</v>
      </c>
      <c r="X96" s="36">
        <v>24</v>
      </c>
      <c r="Y96" s="37">
        <v>16.8</v>
      </c>
      <c r="Z96" s="32">
        <v>1</v>
      </c>
      <c r="AB96" s="30" t="s">
        <v>99</v>
      </c>
      <c r="AC96" s="36">
        <v>45</v>
      </c>
      <c r="AD96" s="36">
        <v>41</v>
      </c>
      <c r="AE96" s="36">
        <v>48</v>
      </c>
      <c r="AF96" s="36">
        <v>43</v>
      </c>
      <c r="AG96" s="36">
        <v>39</v>
      </c>
      <c r="AH96" s="37">
        <v>43.2</v>
      </c>
      <c r="AI96" s="32">
        <v>1</v>
      </c>
      <c r="AK96" s="30" t="s">
        <v>99</v>
      </c>
      <c r="AL96" s="36">
        <v>53</v>
      </c>
      <c r="AM96" s="36">
        <v>53</v>
      </c>
      <c r="AN96" s="36">
        <v>64</v>
      </c>
      <c r="AO96" s="36">
        <v>47</v>
      </c>
      <c r="AP96" s="36">
        <v>49</v>
      </c>
      <c r="AQ96" s="37">
        <v>53.2</v>
      </c>
      <c r="AR96" s="32">
        <v>1</v>
      </c>
    </row>
    <row r="97" spans="1:44" x14ac:dyDescent="0.25">
      <c r="A97" s="30" t="s">
        <v>100</v>
      </c>
      <c r="B97" s="36">
        <v>59</v>
      </c>
      <c r="C97" s="36">
        <v>61</v>
      </c>
      <c r="D97" s="36">
        <v>64</v>
      </c>
      <c r="E97" s="36">
        <v>66</v>
      </c>
      <c r="F97" s="36">
        <v>78</v>
      </c>
      <c r="G97" s="31">
        <v>65.599999999999994</v>
      </c>
      <c r="H97" s="32">
        <v>84</v>
      </c>
      <c r="J97" s="30" t="s">
        <v>100</v>
      </c>
      <c r="K97" s="36">
        <v>3</v>
      </c>
      <c r="L97" s="36">
        <v>2</v>
      </c>
      <c r="M97" s="36">
        <v>0</v>
      </c>
      <c r="N97" s="36">
        <v>1</v>
      </c>
      <c r="O97" s="36">
        <v>0</v>
      </c>
      <c r="P97" s="37">
        <v>1.2</v>
      </c>
      <c r="Q97" s="32">
        <v>75</v>
      </c>
      <c r="S97" s="30" t="s">
        <v>100</v>
      </c>
      <c r="T97" s="36">
        <v>3</v>
      </c>
      <c r="U97" s="36">
        <v>4</v>
      </c>
      <c r="V97" s="36">
        <v>0</v>
      </c>
      <c r="W97" s="36">
        <v>1</v>
      </c>
      <c r="X97" s="36">
        <v>0</v>
      </c>
      <c r="Y97" s="37">
        <v>1.6</v>
      </c>
      <c r="Z97" s="32">
        <v>67</v>
      </c>
      <c r="AB97" s="30" t="s">
        <v>100</v>
      </c>
      <c r="AC97" s="36">
        <v>5</v>
      </c>
      <c r="AD97" s="36">
        <v>3</v>
      </c>
      <c r="AE97" s="36">
        <v>4</v>
      </c>
      <c r="AF97" s="36">
        <v>2</v>
      </c>
      <c r="AG97" s="36">
        <v>4</v>
      </c>
      <c r="AH97" s="37">
        <v>3.6</v>
      </c>
      <c r="AI97" s="32">
        <v>63</v>
      </c>
      <c r="AK97" s="30" t="s">
        <v>100</v>
      </c>
      <c r="AL97" s="36">
        <v>6</v>
      </c>
      <c r="AM97" s="36">
        <v>5</v>
      </c>
      <c r="AN97" s="36">
        <v>6</v>
      </c>
      <c r="AO97" s="36">
        <v>2</v>
      </c>
      <c r="AP97" s="36">
        <v>5</v>
      </c>
      <c r="AQ97" s="37">
        <v>4.8</v>
      </c>
      <c r="AR97" s="32">
        <v>63</v>
      </c>
    </row>
    <row r="98" spans="1:44" x14ac:dyDescent="0.25">
      <c r="A98" s="30" t="s">
        <v>101</v>
      </c>
      <c r="B98" s="36">
        <v>32</v>
      </c>
      <c r="C98" s="36">
        <v>48</v>
      </c>
      <c r="D98" s="36">
        <v>63</v>
      </c>
      <c r="E98" s="36">
        <v>58</v>
      </c>
      <c r="F98" s="36">
        <v>54</v>
      </c>
      <c r="G98" s="31">
        <v>51</v>
      </c>
      <c r="H98" s="32">
        <v>90</v>
      </c>
      <c r="J98" s="30" t="s">
        <v>101</v>
      </c>
      <c r="K98" s="36">
        <v>0</v>
      </c>
      <c r="L98" s="36">
        <v>0</v>
      </c>
      <c r="M98" s="36">
        <v>0</v>
      </c>
      <c r="N98" s="36">
        <v>1</v>
      </c>
      <c r="O98" s="36">
        <v>1</v>
      </c>
      <c r="P98" s="37">
        <v>0.4</v>
      </c>
      <c r="Q98" s="32">
        <v>96</v>
      </c>
      <c r="S98" s="30" t="s">
        <v>101</v>
      </c>
      <c r="T98" s="36">
        <v>0</v>
      </c>
      <c r="U98" s="36">
        <v>0</v>
      </c>
      <c r="V98" s="36">
        <v>0</v>
      </c>
      <c r="W98" s="36">
        <v>1</v>
      </c>
      <c r="X98" s="36">
        <v>1</v>
      </c>
      <c r="Y98" s="37">
        <v>0.4</v>
      </c>
      <c r="Z98" s="32">
        <v>96</v>
      </c>
      <c r="AB98" s="30" t="s">
        <v>101</v>
      </c>
      <c r="AC98" s="36">
        <v>1</v>
      </c>
      <c r="AD98" s="36">
        <v>2</v>
      </c>
      <c r="AE98" s="36">
        <v>2</v>
      </c>
      <c r="AF98" s="36">
        <v>1</v>
      </c>
      <c r="AG98" s="36">
        <v>3</v>
      </c>
      <c r="AH98" s="37">
        <v>1.8</v>
      </c>
      <c r="AI98" s="32">
        <v>83</v>
      </c>
      <c r="AK98" s="30" t="s">
        <v>101</v>
      </c>
      <c r="AL98" s="36">
        <v>1</v>
      </c>
      <c r="AM98" s="36">
        <v>3</v>
      </c>
      <c r="AN98" s="36">
        <v>2</v>
      </c>
      <c r="AO98" s="36">
        <v>1</v>
      </c>
      <c r="AP98" s="36">
        <v>4</v>
      </c>
      <c r="AQ98" s="37">
        <v>2.2000000000000002</v>
      </c>
      <c r="AR98" s="32">
        <v>86</v>
      </c>
    </row>
    <row r="99" spans="1:44" x14ac:dyDescent="0.25">
      <c r="A99" s="30" t="s">
        <v>102</v>
      </c>
      <c r="B99" s="36">
        <v>205</v>
      </c>
      <c r="C99" s="36">
        <v>258</v>
      </c>
      <c r="D99" s="36">
        <v>292</v>
      </c>
      <c r="E99" s="36">
        <v>307</v>
      </c>
      <c r="F99" s="36">
        <v>277</v>
      </c>
      <c r="G99" s="31">
        <v>267.8</v>
      </c>
      <c r="H99" s="32">
        <v>49</v>
      </c>
      <c r="J99" s="30" t="s">
        <v>102</v>
      </c>
      <c r="K99" s="36">
        <v>1</v>
      </c>
      <c r="L99" s="36">
        <v>1</v>
      </c>
      <c r="M99" s="36">
        <v>1</v>
      </c>
      <c r="N99" s="36">
        <v>3</v>
      </c>
      <c r="O99" s="36">
        <v>1</v>
      </c>
      <c r="P99" s="37">
        <v>1.4</v>
      </c>
      <c r="Q99" s="32">
        <v>69</v>
      </c>
      <c r="S99" s="30" t="s">
        <v>102</v>
      </c>
      <c r="T99" s="36">
        <v>1</v>
      </c>
      <c r="U99" s="36">
        <v>1</v>
      </c>
      <c r="V99" s="36">
        <v>1</v>
      </c>
      <c r="W99" s="36">
        <v>3</v>
      </c>
      <c r="X99" s="36">
        <v>1</v>
      </c>
      <c r="Y99" s="37">
        <v>1.4</v>
      </c>
      <c r="Z99" s="32">
        <v>73</v>
      </c>
      <c r="AB99" s="30" t="s">
        <v>102</v>
      </c>
      <c r="AC99" s="36">
        <v>0</v>
      </c>
      <c r="AD99" s="36">
        <v>3</v>
      </c>
      <c r="AE99" s="36">
        <v>6</v>
      </c>
      <c r="AF99" s="36">
        <v>2</v>
      </c>
      <c r="AG99" s="36">
        <v>7</v>
      </c>
      <c r="AH99" s="37">
        <v>3.6</v>
      </c>
      <c r="AI99" s="32">
        <v>63</v>
      </c>
      <c r="AK99" s="30" t="s">
        <v>102</v>
      </c>
      <c r="AL99" s="36">
        <v>0</v>
      </c>
      <c r="AM99" s="36">
        <v>3</v>
      </c>
      <c r="AN99" s="36">
        <v>7</v>
      </c>
      <c r="AO99" s="36">
        <v>5</v>
      </c>
      <c r="AP99" s="36">
        <v>9</v>
      </c>
      <c r="AQ99" s="37">
        <v>4.8</v>
      </c>
      <c r="AR99" s="32">
        <v>63</v>
      </c>
    </row>
    <row r="100" spans="1:44" x14ac:dyDescent="0.25">
      <c r="A100" s="30" t="s">
        <v>103</v>
      </c>
      <c r="B100" s="36">
        <v>527</v>
      </c>
      <c r="C100" s="36">
        <v>574</v>
      </c>
      <c r="D100" s="36">
        <v>586</v>
      </c>
      <c r="E100" s="36">
        <v>641</v>
      </c>
      <c r="F100" s="36">
        <v>701</v>
      </c>
      <c r="G100" s="31">
        <v>605.79999999999995</v>
      </c>
      <c r="H100" s="32">
        <v>24</v>
      </c>
      <c r="J100" s="30" t="s">
        <v>103</v>
      </c>
      <c r="K100" s="36">
        <v>6</v>
      </c>
      <c r="L100" s="36">
        <v>4</v>
      </c>
      <c r="M100" s="36">
        <v>4</v>
      </c>
      <c r="N100" s="36">
        <v>5</v>
      </c>
      <c r="O100" s="36">
        <v>5</v>
      </c>
      <c r="P100" s="37">
        <v>4.8</v>
      </c>
      <c r="Q100" s="32">
        <v>22</v>
      </c>
      <c r="S100" s="30" t="s">
        <v>103</v>
      </c>
      <c r="T100" s="36">
        <v>6</v>
      </c>
      <c r="U100" s="36">
        <v>4</v>
      </c>
      <c r="V100" s="36">
        <v>8</v>
      </c>
      <c r="W100" s="36">
        <v>5</v>
      </c>
      <c r="X100" s="36">
        <v>5</v>
      </c>
      <c r="Y100" s="37">
        <v>5.6</v>
      </c>
      <c r="Z100" s="32">
        <v>18</v>
      </c>
      <c r="AB100" s="30" t="s">
        <v>103</v>
      </c>
      <c r="AC100" s="36">
        <v>9</v>
      </c>
      <c r="AD100" s="36">
        <v>16</v>
      </c>
      <c r="AE100" s="36">
        <v>13</v>
      </c>
      <c r="AF100" s="36">
        <v>13</v>
      </c>
      <c r="AG100" s="36">
        <v>15</v>
      </c>
      <c r="AH100" s="37">
        <v>13.2</v>
      </c>
      <c r="AI100" s="32">
        <v>12</v>
      </c>
      <c r="AK100" s="30" t="s">
        <v>103</v>
      </c>
      <c r="AL100" s="36">
        <v>16</v>
      </c>
      <c r="AM100" s="36">
        <v>23</v>
      </c>
      <c r="AN100" s="36">
        <v>19</v>
      </c>
      <c r="AO100" s="36">
        <v>18</v>
      </c>
      <c r="AP100" s="36">
        <v>18</v>
      </c>
      <c r="AQ100" s="37">
        <v>18.8</v>
      </c>
      <c r="AR100" s="32">
        <v>12</v>
      </c>
    </row>
    <row r="101" spans="1:44" x14ac:dyDescent="0.25">
      <c r="A101" s="30" t="s">
        <v>104</v>
      </c>
      <c r="B101" s="36">
        <v>251</v>
      </c>
      <c r="C101" s="36">
        <v>257</v>
      </c>
      <c r="D101" s="36">
        <v>298</v>
      </c>
      <c r="E101" s="36">
        <v>308</v>
      </c>
      <c r="F101" s="36">
        <v>332</v>
      </c>
      <c r="G101" s="31">
        <v>289.2</v>
      </c>
      <c r="H101" s="32">
        <v>43</v>
      </c>
      <c r="J101" s="30" t="s">
        <v>104</v>
      </c>
      <c r="K101" s="36">
        <v>4</v>
      </c>
      <c r="L101" s="36">
        <v>7</v>
      </c>
      <c r="M101" s="36">
        <v>6</v>
      </c>
      <c r="N101" s="36">
        <v>0</v>
      </c>
      <c r="O101" s="36">
        <v>8</v>
      </c>
      <c r="P101" s="37">
        <v>5</v>
      </c>
      <c r="Q101" s="32">
        <v>19</v>
      </c>
      <c r="S101" s="30" t="s">
        <v>104</v>
      </c>
      <c r="T101" s="36">
        <v>4</v>
      </c>
      <c r="U101" s="36">
        <v>9</v>
      </c>
      <c r="V101" s="36">
        <v>6</v>
      </c>
      <c r="W101" s="36">
        <v>0</v>
      </c>
      <c r="X101" s="36">
        <v>8</v>
      </c>
      <c r="Y101" s="37">
        <v>5.4</v>
      </c>
      <c r="Z101" s="32">
        <v>20</v>
      </c>
      <c r="AB101" s="30" t="s">
        <v>104</v>
      </c>
      <c r="AC101" s="36">
        <v>6</v>
      </c>
      <c r="AD101" s="36">
        <v>11</v>
      </c>
      <c r="AE101" s="36">
        <v>4</v>
      </c>
      <c r="AF101" s="36">
        <v>5</v>
      </c>
      <c r="AG101" s="36">
        <v>7</v>
      </c>
      <c r="AH101" s="37">
        <v>6.6</v>
      </c>
      <c r="AI101" s="32">
        <v>38</v>
      </c>
      <c r="AK101" s="30" t="s">
        <v>104</v>
      </c>
      <c r="AL101" s="36">
        <v>8</v>
      </c>
      <c r="AM101" s="36">
        <v>19</v>
      </c>
      <c r="AN101" s="36">
        <v>6</v>
      </c>
      <c r="AO101" s="36">
        <v>6</v>
      </c>
      <c r="AP101" s="36">
        <v>9</v>
      </c>
      <c r="AQ101" s="37">
        <v>9.6</v>
      </c>
      <c r="AR101" s="32">
        <v>33</v>
      </c>
    </row>
    <row r="102" spans="1:44" x14ac:dyDescent="0.25">
      <c r="A102" s="30" t="s">
        <v>105</v>
      </c>
      <c r="B102" s="36">
        <v>457</v>
      </c>
      <c r="C102" s="36">
        <v>430</v>
      </c>
      <c r="D102" s="36">
        <v>431</v>
      </c>
      <c r="E102" s="36">
        <v>480</v>
      </c>
      <c r="F102" s="36">
        <v>461</v>
      </c>
      <c r="G102" s="31">
        <v>451.8</v>
      </c>
      <c r="H102" s="32">
        <v>32</v>
      </c>
      <c r="J102" s="30" t="s">
        <v>105</v>
      </c>
      <c r="K102" s="36">
        <v>4</v>
      </c>
      <c r="L102" s="36">
        <v>2</v>
      </c>
      <c r="M102" s="36">
        <v>3</v>
      </c>
      <c r="N102" s="36">
        <v>2</v>
      </c>
      <c r="O102" s="36">
        <v>3</v>
      </c>
      <c r="P102" s="37">
        <v>2.8</v>
      </c>
      <c r="Q102" s="32">
        <v>43</v>
      </c>
      <c r="S102" s="30" t="s">
        <v>105</v>
      </c>
      <c r="T102" s="36">
        <v>4</v>
      </c>
      <c r="U102" s="36">
        <v>2</v>
      </c>
      <c r="V102" s="36">
        <v>3</v>
      </c>
      <c r="W102" s="36">
        <v>2</v>
      </c>
      <c r="X102" s="36">
        <v>7</v>
      </c>
      <c r="Y102" s="37">
        <v>3.6</v>
      </c>
      <c r="Z102" s="32">
        <v>39</v>
      </c>
      <c r="AB102" s="30" t="s">
        <v>105</v>
      </c>
      <c r="AC102" s="36">
        <v>5</v>
      </c>
      <c r="AD102" s="36">
        <v>2</v>
      </c>
      <c r="AE102" s="36">
        <v>4</v>
      </c>
      <c r="AF102" s="36">
        <v>4</v>
      </c>
      <c r="AG102" s="36">
        <v>6</v>
      </c>
      <c r="AH102" s="37">
        <v>4.2</v>
      </c>
      <c r="AI102" s="32">
        <v>59</v>
      </c>
      <c r="AK102" s="30" t="s">
        <v>105</v>
      </c>
      <c r="AL102" s="36">
        <v>6</v>
      </c>
      <c r="AM102" s="36">
        <v>2</v>
      </c>
      <c r="AN102" s="36">
        <v>4</v>
      </c>
      <c r="AO102" s="36">
        <v>5</v>
      </c>
      <c r="AP102" s="36">
        <v>9</v>
      </c>
      <c r="AQ102" s="37">
        <v>5.2</v>
      </c>
      <c r="AR102" s="32">
        <v>59</v>
      </c>
    </row>
    <row r="103" spans="1:44" x14ac:dyDescent="0.25">
      <c r="A103" s="30" t="s">
        <v>106</v>
      </c>
      <c r="B103" s="36">
        <v>97</v>
      </c>
      <c r="C103" s="36">
        <v>164</v>
      </c>
      <c r="D103" s="36">
        <v>126</v>
      </c>
      <c r="E103" s="36">
        <v>132</v>
      </c>
      <c r="F103" s="36">
        <v>153</v>
      </c>
      <c r="G103" s="31">
        <v>134.4</v>
      </c>
      <c r="H103" s="32">
        <v>70</v>
      </c>
      <c r="J103" s="30" t="s">
        <v>106</v>
      </c>
      <c r="K103" s="36">
        <v>4</v>
      </c>
      <c r="L103" s="36">
        <v>2</v>
      </c>
      <c r="M103" s="36">
        <v>3</v>
      </c>
      <c r="N103" s="36">
        <v>0</v>
      </c>
      <c r="O103" s="36">
        <v>3</v>
      </c>
      <c r="P103" s="37">
        <v>2.4</v>
      </c>
      <c r="Q103" s="32">
        <v>50</v>
      </c>
      <c r="S103" s="30" t="s">
        <v>106</v>
      </c>
      <c r="T103" s="36">
        <v>4</v>
      </c>
      <c r="U103" s="36">
        <v>2</v>
      </c>
      <c r="V103" s="36">
        <v>3</v>
      </c>
      <c r="W103" s="36">
        <v>0</v>
      </c>
      <c r="X103" s="36">
        <v>3</v>
      </c>
      <c r="Y103" s="37">
        <v>2.4</v>
      </c>
      <c r="Z103" s="32">
        <v>51</v>
      </c>
      <c r="AB103" s="30" t="s">
        <v>106</v>
      </c>
      <c r="AC103" s="36">
        <v>3</v>
      </c>
      <c r="AD103" s="36">
        <v>3</v>
      </c>
      <c r="AE103" s="36">
        <v>4</v>
      </c>
      <c r="AF103" s="36">
        <v>0</v>
      </c>
      <c r="AG103" s="36">
        <v>2</v>
      </c>
      <c r="AH103" s="37">
        <v>2.4</v>
      </c>
      <c r="AI103" s="32">
        <v>76</v>
      </c>
      <c r="AK103" s="30" t="s">
        <v>106</v>
      </c>
      <c r="AL103" s="36">
        <v>4</v>
      </c>
      <c r="AM103" s="36">
        <v>3</v>
      </c>
      <c r="AN103" s="36">
        <v>6</v>
      </c>
      <c r="AO103" s="36">
        <v>0</v>
      </c>
      <c r="AP103" s="36">
        <v>2</v>
      </c>
      <c r="AQ103" s="37">
        <v>3</v>
      </c>
      <c r="AR103" s="32">
        <v>77</v>
      </c>
    </row>
    <row r="104" spans="1:44" x14ac:dyDescent="0.25">
      <c r="A104" s="33" t="s">
        <v>107</v>
      </c>
      <c r="B104" s="38">
        <v>55</v>
      </c>
      <c r="C104" s="38">
        <v>55</v>
      </c>
      <c r="D104" s="38">
        <v>54</v>
      </c>
      <c r="E104" s="38">
        <v>50</v>
      </c>
      <c r="F104" s="38">
        <v>74</v>
      </c>
      <c r="G104" s="34">
        <v>57.6</v>
      </c>
      <c r="H104" s="35">
        <v>86</v>
      </c>
      <c r="J104" s="33" t="s">
        <v>107</v>
      </c>
      <c r="K104" s="38">
        <v>1</v>
      </c>
      <c r="L104" s="38">
        <v>0</v>
      </c>
      <c r="M104" s="38">
        <v>2</v>
      </c>
      <c r="N104" s="38">
        <v>0</v>
      </c>
      <c r="O104" s="38">
        <v>0</v>
      </c>
      <c r="P104" s="39">
        <v>0.6</v>
      </c>
      <c r="Q104" s="35">
        <v>93</v>
      </c>
      <c r="S104" s="33" t="s">
        <v>107</v>
      </c>
      <c r="T104" s="38">
        <v>1</v>
      </c>
      <c r="U104" s="38">
        <v>0</v>
      </c>
      <c r="V104" s="38">
        <v>2</v>
      </c>
      <c r="W104" s="38">
        <v>0</v>
      </c>
      <c r="X104" s="38">
        <v>0</v>
      </c>
      <c r="Y104" s="39">
        <v>0.6</v>
      </c>
      <c r="Z104" s="35">
        <v>93</v>
      </c>
      <c r="AB104" s="33" t="s">
        <v>107</v>
      </c>
      <c r="AC104" s="38">
        <v>2</v>
      </c>
      <c r="AD104" s="38">
        <v>2</v>
      </c>
      <c r="AE104" s="38">
        <v>1</v>
      </c>
      <c r="AF104" s="38">
        <v>2</v>
      </c>
      <c r="AG104" s="38">
        <v>2</v>
      </c>
      <c r="AH104" s="39">
        <v>1.8</v>
      </c>
      <c r="AI104" s="35">
        <v>83</v>
      </c>
      <c r="AK104" s="33" t="s">
        <v>107</v>
      </c>
      <c r="AL104" s="38">
        <v>2</v>
      </c>
      <c r="AM104" s="38">
        <v>2</v>
      </c>
      <c r="AN104" s="38">
        <v>2</v>
      </c>
      <c r="AO104" s="38">
        <v>2</v>
      </c>
      <c r="AP104" s="38">
        <v>3</v>
      </c>
      <c r="AQ104" s="39">
        <v>2.2000000000000002</v>
      </c>
      <c r="AR104" s="35">
        <v>86</v>
      </c>
    </row>
    <row r="105" spans="1:44" x14ac:dyDescent="0.25">
      <c r="A105" s="40" t="s">
        <v>151</v>
      </c>
      <c r="B105" s="41">
        <f>SUBTOTAL(109,B5:B104)</f>
        <v>38916</v>
      </c>
      <c r="C105" s="41">
        <f>SUBTOTAL(109,C5:C104)</f>
        <v>46016</v>
      </c>
      <c r="D105" s="41">
        <f>SUBTOTAL(109,D5:D104)</f>
        <v>47729</v>
      </c>
      <c r="E105" s="41">
        <f>SUBTOTAL(109,E5:E104)</f>
        <v>51720</v>
      </c>
      <c r="F105" s="41">
        <f>SUBTOTAL(109,F5:F104)</f>
        <v>53591</v>
      </c>
      <c r="G105" s="42">
        <f>AVERAGE(Table27[[#This Row],[2020]:[2024]])</f>
        <v>47594.400000000001</v>
      </c>
      <c r="H105" s="43"/>
      <c r="J105" s="40" t="s">
        <v>151</v>
      </c>
      <c r="K105" s="41">
        <f>SUBTOTAL(109,K5:K104)</f>
        <v>259</v>
      </c>
      <c r="L105" s="41">
        <f>SUBTOTAL(109,L5:L104)</f>
        <v>364</v>
      </c>
      <c r="M105" s="41">
        <f>SUBTOTAL(109,M5:M104)</f>
        <v>356</v>
      </c>
      <c r="N105" s="41">
        <f>SUBTOTAL(109,N5:N104)</f>
        <v>315</v>
      </c>
      <c r="O105" s="41">
        <f>SUBTOTAL(109,O5:O104)</f>
        <v>356</v>
      </c>
      <c r="P105" s="42">
        <f>AVERAGE(Table28[[#This Row],[2020]:[2024]])</f>
        <v>330</v>
      </c>
      <c r="Q105" s="43"/>
      <c r="S105" s="40" t="s">
        <v>151</v>
      </c>
      <c r="T105" s="41">
        <f>SUBTOTAL(109,T5:T104)</f>
        <v>284</v>
      </c>
      <c r="U105" s="41">
        <f>SUBTOTAL(109,U5:U104)</f>
        <v>393</v>
      </c>
      <c r="V105" s="41">
        <f>SUBTOTAL(109,V5:V104)</f>
        <v>384</v>
      </c>
      <c r="W105" s="41">
        <f>SUBTOTAL(109,W5:W104)</f>
        <v>338</v>
      </c>
      <c r="X105" s="41">
        <f>SUBTOTAL(109,X5:X104)</f>
        <v>393</v>
      </c>
      <c r="Y105" s="42">
        <f>AVERAGE(Table29[[#This Row],[2020]:[2024]])</f>
        <v>358.4</v>
      </c>
      <c r="Z105" s="43"/>
      <c r="AB105" s="40" t="s">
        <v>151</v>
      </c>
      <c r="AC105" s="41">
        <f>SUBTOTAL(109,AC5:AC104)</f>
        <v>513</v>
      </c>
      <c r="AD105" s="41">
        <f>SUBTOTAL(109,AD5:AD104)</f>
        <v>659</v>
      </c>
      <c r="AE105" s="41">
        <f>SUBTOTAL(109,AE5:AE104)</f>
        <v>729</v>
      </c>
      <c r="AF105" s="41">
        <f>SUBTOTAL(109,AF5:AF104)</f>
        <v>766</v>
      </c>
      <c r="AG105" s="41">
        <f>SUBTOTAL(109,AG5:AG104)</f>
        <v>757</v>
      </c>
      <c r="AH105" s="42">
        <f>AVERAGE(Table30[[#This Row],[2020]:[2024]])</f>
        <v>684.8</v>
      </c>
      <c r="AI105" s="43"/>
      <c r="AK105" s="40" t="s">
        <v>151</v>
      </c>
      <c r="AL105" s="41">
        <f>SUBTOTAL(109,AL5:AL104)</f>
        <v>677</v>
      </c>
      <c r="AM105" s="41">
        <f>SUBTOTAL(109,AM5:AM104)</f>
        <v>887</v>
      </c>
      <c r="AN105" s="41">
        <f>SUBTOTAL(109,AN5:AN104)</f>
        <v>970</v>
      </c>
      <c r="AO105" s="41">
        <f>SUBTOTAL(109,AO5:AO104)</f>
        <v>993</v>
      </c>
      <c r="AP105" s="41">
        <f>SUBTOTAL(109,AP5:AP104)</f>
        <v>991</v>
      </c>
      <c r="AQ105" s="42">
        <f>AVERAGE(Table31[[#This Row],[2020]:[2024]])</f>
        <v>903.6</v>
      </c>
      <c r="AR105" s="43"/>
    </row>
    <row r="106" spans="1:44" x14ac:dyDescent="0.25">
      <c r="Y106" s="45"/>
    </row>
    <row r="107" spans="1:44" x14ac:dyDescent="0.25">
      <c r="Y107" s="45"/>
    </row>
    <row r="108" spans="1:44" x14ac:dyDescent="0.25">
      <c r="Y108" s="45"/>
    </row>
    <row r="109" spans="1:44" x14ac:dyDescent="0.25">
      <c r="Y109" s="45"/>
    </row>
    <row r="110" spans="1:44" x14ac:dyDescent="0.25">
      <c r="Y110" s="45"/>
    </row>
    <row r="111" spans="1:44" x14ac:dyDescent="0.25">
      <c r="Y111" s="45"/>
    </row>
    <row r="112" spans="1:44" x14ac:dyDescent="0.25">
      <c r="Y112" s="45"/>
    </row>
    <row r="113" spans="25:25" x14ac:dyDescent="0.25">
      <c r="Y113" s="45"/>
    </row>
    <row r="114" spans="25:25" x14ac:dyDescent="0.25">
      <c r="Y114" s="45"/>
    </row>
    <row r="115" spans="25:25" x14ac:dyDescent="0.25">
      <c r="Y115" s="45"/>
    </row>
    <row r="116" spans="25:25" x14ac:dyDescent="0.25">
      <c r="Y116" s="45"/>
    </row>
    <row r="117" spans="25:25" x14ac:dyDescent="0.25">
      <c r="Y117" s="45"/>
    </row>
    <row r="118" spans="25:25" x14ac:dyDescent="0.25">
      <c r="Y118" s="45"/>
    </row>
    <row r="119" spans="25:25" x14ac:dyDescent="0.25">
      <c r="Y119" s="45"/>
    </row>
    <row r="120" spans="25:25" x14ac:dyDescent="0.25">
      <c r="Y120" s="45"/>
    </row>
    <row r="121" spans="25:25" x14ac:dyDescent="0.25">
      <c r="Y121" s="45"/>
    </row>
    <row r="122" spans="25:25" x14ac:dyDescent="0.25">
      <c r="Y122" s="45"/>
    </row>
    <row r="123" spans="25:25" x14ac:dyDescent="0.25">
      <c r="Y123" s="45"/>
    </row>
    <row r="124" spans="25:25" x14ac:dyDescent="0.25">
      <c r="Y124" s="45"/>
    </row>
    <row r="125" spans="25:25" x14ac:dyDescent="0.25">
      <c r="Y125" s="45"/>
    </row>
    <row r="126" spans="25:25" x14ac:dyDescent="0.25">
      <c r="Y126" s="45"/>
    </row>
    <row r="127" spans="25:25" x14ac:dyDescent="0.25">
      <c r="Y127" s="45"/>
    </row>
    <row r="128" spans="25:25" x14ac:dyDescent="0.25">
      <c r="Y128" s="45"/>
    </row>
    <row r="129" spans="25:25" x14ac:dyDescent="0.25">
      <c r="Y129" s="45"/>
    </row>
    <row r="130" spans="25:25" x14ac:dyDescent="0.25">
      <c r="Y130" s="45"/>
    </row>
    <row r="131" spans="25:25" x14ac:dyDescent="0.25">
      <c r="Y131" s="45"/>
    </row>
    <row r="132" spans="25:25" x14ac:dyDescent="0.25">
      <c r="Y132" s="45"/>
    </row>
    <row r="133" spans="25:25" x14ac:dyDescent="0.25">
      <c r="Y133" s="45"/>
    </row>
    <row r="134" spans="25:25" x14ac:dyDescent="0.25">
      <c r="Y134" s="45"/>
    </row>
    <row r="135" spans="25:25" x14ac:dyDescent="0.25">
      <c r="Y135" s="45"/>
    </row>
    <row r="136" spans="25:25" x14ac:dyDescent="0.25">
      <c r="Y136" s="45"/>
    </row>
    <row r="137" spans="25:25" x14ac:dyDescent="0.25">
      <c r="Y137" s="45"/>
    </row>
    <row r="138" spans="25:25" x14ac:dyDescent="0.25">
      <c r="Y138" s="45"/>
    </row>
    <row r="139" spans="25:25" x14ac:dyDescent="0.25">
      <c r="Y139" s="45"/>
    </row>
    <row r="140" spans="25:25" x14ac:dyDescent="0.25">
      <c r="Y140" s="45"/>
    </row>
    <row r="141" spans="25:25" x14ac:dyDescent="0.25">
      <c r="Y141" s="45"/>
    </row>
    <row r="142" spans="25:25" x14ac:dyDescent="0.25">
      <c r="Y142" s="45"/>
    </row>
    <row r="143" spans="25:25" x14ac:dyDescent="0.25">
      <c r="Y143" s="45"/>
    </row>
    <row r="144" spans="25:25" x14ac:dyDescent="0.25">
      <c r="Y144" s="45"/>
    </row>
    <row r="145" spans="25:25" x14ac:dyDescent="0.25">
      <c r="Y145" s="45"/>
    </row>
    <row r="146" spans="25:25" x14ac:dyDescent="0.25">
      <c r="Y146" s="45"/>
    </row>
    <row r="147" spans="25:25" x14ac:dyDescent="0.25">
      <c r="Y147" s="45"/>
    </row>
    <row r="148" spans="25:25" x14ac:dyDescent="0.25">
      <c r="Y148" s="45"/>
    </row>
    <row r="149" spans="25:25" x14ac:dyDescent="0.25">
      <c r="Y149" s="45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925C-7E42-4A3F-A1AB-01F369B26D2E}">
  <dimension ref="A1:AR197"/>
  <sheetViews>
    <sheetView showGridLines="0" workbookViewId="0">
      <pane ySplit="4" topLeftCell="A74" activePane="bottomLeft" state="frozen"/>
      <selection pane="bottomLeft"/>
    </sheetView>
  </sheetViews>
  <sheetFormatPr defaultRowHeight="15" x14ac:dyDescent="0.25"/>
  <cols>
    <col min="1" max="1" width="12.42578125" style="23" customWidth="1"/>
    <col min="2" max="6" width="7.28515625" style="23" bestFit="1" customWidth="1"/>
    <col min="7" max="7" width="10.140625" style="23" bestFit="1" customWidth="1"/>
    <col min="8" max="8" width="7.7109375" style="23" bestFit="1" customWidth="1"/>
    <col min="9" max="9" width="5.7109375" style="23" customWidth="1"/>
    <col min="10" max="10" width="12.42578125" style="23" customWidth="1"/>
    <col min="11" max="15" width="7.28515625" style="23" bestFit="1" customWidth="1"/>
    <col min="16" max="16" width="10.140625" style="23" bestFit="1" customWidth="1"/>
    <col min="17" max="17" width="7.7109375" style="23" bestFit="1" customWidth="1"/>
    <col min="18" max="18" width="5.7109375" style="23" customWidth="1"/>
    <col min="19" max="19" width="12.42578125" style="23" customWidth="1"/>
    <col min="20" max="24" width="7.28515625" style="23" bestFit="1" customWidth="1"/>
    <col min="25" max="25" width="10.140625" style="23" bestFit="1" customWidth="1"/>
    <col min="26" max="26" width="7.7109375" style="23" bestFit="1" customWidth="1"/>
    <col min="27" max="27" width="5.7109375" style="23" customWidth="1"/>
    <col min="28" max="28" width="12.42578125" style="23" customWidth="1"/>
    <col min="29" max="33" width="7.28515625" style="23" bestFit="1" customWidth="1"/>
    <col min="34" max="34" width="10.140625" style="23" bestFit="1" customWidth="1"/>
    <col min="35" max="35" width="7.7109375" style="23" bestFit="1" customWidth="1"/>
    <col min="36" max="36" width="5.7109375" style="23" customWidth="1"/>
    <col min="37" max="37" width="12.42578125" style="23" customWidth="1"/>
    <col min="38" max="42" width="7.28515625" style="23" bestFit="1" customWidth="1"/>
    <col min="43" max="43" width="10.140625" style="23" bestFit="1" customWidth="1"/>
    <col min="44" max="44" width="7.7109375" style="23" bestFit="1" customWidth="1"/>
    <col min="45" max="16384" width="9.140625" style="23"/>
  </cols>
  <sheetData>
    <row r="1" spans="1:44" ht="26.25" x14ac:dyDescent="0.25">
      <c r="A1" s="28" t="s">
        <v>165</v>
      </c>
    </row>
    <row r="3" spans="1:44" s="29" customFormat="1" ht="15.75" x14ac:dyDescent="0.25">
      <c r="A3" s="29" t="s">
        <v>166</v>
      </c>
      <c r="J3" s="29" t="s">
        <v>164</v>
      </c>
      <c r="S3" s="29" t="s">
        <v>132</v>
      </c>
      <c r="AB3" s="29" t="s">
        <v>167</v>
      </c>
      <c r="AK3" s="29" t="s">
        <v>168</v>
      </c>
    </row>
    <row r="4" spans="1:44" x14ac:dyDescent="0.25">
      <c r="A4" s="20" t="s">
        <v>1</v>
      </c>
      <c r="B4" s="21" t="s">
        <v>145</v>
      </c>
      <c r="C4" s="21" t="s">
        <v>146</v>
      </c>
      <c r="D4" s="21" t="s">
        <v>147</v>
      </c>
      <c r="E4" s="21" t="s">
        <v>148</v>
      </c>
      <c r="F4" s="21" t="s">
        <v>149</v>
      </c>
      <c r="G4" s="21" t="s">
        <v>2</v>
      </c>
      <c r="H4" s="22" t="s">
        <v>3</v>
      </c>
      <c r="J4" s="20" t="s">
        <v>1</v>
      </c>
      <c r="K4" s="21" t="s">
        <v>145</v>
      </c>
      <c r="L4" s="21" t="s">
        <v>146</v>
      </c>
      <c r="M4" s="21" t="s">
        <v>147</v>
      </c>
      <c r="N4" s="21" t="s">
        <v>148</v>
      </c>
      <c r="O4" s="21" t="s">
        <v>149</v>
      </c>
      <c r="P4" s="21" t="s">
        <v>2</v>
      </c>
      <c r="Q4" s="22" t="s">
        <v>3</v>
      </c>
      <c r="S4" s="20" t="s">
        <v>1</v>
      </c>
      <c r="T4" s="21" t="s">
        <v>145</v>
      </c>
      <c r="U4" s="21" t="s">
        <v>146</v>
      </c>
      <c r="V4" s="21" t="s">
        <v>147</v>
      </c>
      <c r="W4" s="21" t="s">
        <v>148</v>
      </c>
      <c r="X4" s="21" t="s">
        <v>149</v>
      </c>
      <c r="Y4" s="21" t="s">
        <v>2</v>
      </c>
      <c r="Z4" s="22" t="s">
        <v>3</v>
      </c>
      <c r="AB4" s="20" t="s">
        <v>1</v>
      </c>
      <c r="AC4" s="21" t="s">
        <v>145</v>
      </c>
      <c r="AD4" s="21" t="s">
        <v>146</v>
      </c>
      <c r="AE4" s="21" t="s">
        <v>147</v>
      </c>
      <c r="AF4" s="21" t="s">
        <v>148</v>
      </c>
      <c r="AG4" s="21" t="s">
        <v>149</v>
      </c>
      <c r="AH4" s="21" t="s">
        <v>2</v>
      </c>
      <c r="AI4" s="22" t="s">
        <v>3</v>
      </c>
      <c r="AK4" s="20" t="s">
        <v>1</v>
      </c>
      <c r="AL4" s="21" t="s">
        <v>145</v>
      </c>
      <c r="AM4" s="21" t="s">
        <v>146</v>
      </c>
      <c r="AN4" s="21" t="s">
        <v>147</v>
      </c>
      <c r="AO4" s="21" t="s">
        <v>148</v>
      </c>
      <c r="AP4" s="21" t="s">
        <v>149</v>
      </c>
      <c r="AQ4" s="21" t="s">
        <v>2</v>
      </c>
      <c r="AR4" s="22" t="s">
        <v>3</v>
      </c>
    </row>
    <row r="5" spans="1:44" x14ac:dyDescent="0.25">
      <c r="A5" s="30" t="s">
        <v>8</v>
      </c>
      <c r="B5" s="36">
        <v>612</v>
      </c>
      <c r="C5" s="36">
        <v>690</v>
      </c>
      <c r="D5" s="36">
        <v>682</v>
      </c>
      <c r="E5" s="36">
        <v>746</v>
      </c>
      <c r="F5" s="36">
        <v>772</v>
      </c>
      <c r="G5" s="31">
        <v>700.4</v>
      </c>
      <c r="H5" s="32">
        <v>16</v>
      </c>
      <c r="J5" s="30" t="s">
        <v>8</v>
      </c>
      <c r="K5" s="36">
        <v>3</v>
      </c>
      <c r="L5" s="36">
        <v>1</v>
      </c>
      <c r="M5" s="36">
        <v>3</v>
      </c>
      <c r="N5" s="36">
        <v>2</v>
      </c>
      <c r="O5" s="36">
        <v>2</v>
      </c>
      <c r="P5" s="31">
        <v>2.2000000000000002</v>
      </c>
      <c r="Q5" s="32">
        <v>23</v>
      </c>
      <c r="S5" s="30" t="s">
        <v>8</v>
      </c>
      <c r="T5" s="36">
        <v>3</v>
      </c>
      <c r="U5" s="36">
        <v>1</v>
      </c>
      <c r="V5" s="36">
        <v>3</v>
      </c>
      <c r="W5" s="36">
        <v>2</v>
      </c>
      <c r="X5" s="36">
        <v>2</v>
      </c>
      <c r="Y5" s="31">
        <v>2.2000000000000002</v>
      </c>
      <c r="Z5" s="32">
        <v>25</v>
      </c>
      <c r="AB5" s="30" t="s">
        <v>8</v>
      </c>
      <c r="AC5" s="36">
        <v>12</v>
      </c>
      <c r="AD5" s="36">
        <v>11</v>
      </c>
      <c r="AE5" s="36">
        <v>13</v>
      </c>
      <c r="AF5" s="36">
        <v>20</v>
      </c>
      <c r="AG5" s="36">
        <v>14</v>
      </c>
      <c r="AH5" s="31">
        <v>14</v>
      </c>
      <c r="AI5" s="32">
        <v>8</v>
      </c>
      <c r="AK5" s="30" t="s">
        <v>8</v>
      </c>
      <c r="AL5" s="36">
        <v>13</v>
      </c>
      <c r="AM5" s="36">
        <v>12</v>
      </c>
      <c r="AN5" s="36">
        <v>17</v>
      </c>
      <c r="AO5" s="36">
        <v>23</v>
      </c>
      <c r="AP5" s="36">
        <v>15</v>
      </c>
      <c r="AQ5" s="31">
        <v>16</v>
      </c>
      <c r="AR5" s="32">
        <v>11</v>
      </c>
    </row>
    <row r="6" spans="1:44" x14ac:dyDescent="0.25">
      <c r="A6" s="30" t="s">
        <v>9</v>
      </c>
      <c r="B6" s="36">
        <v>91</v>
      </c>
      <c r="C6" s="36">
        <v>103</v>
      </c>
      <c r="D6" s="36">
        <v>91</v>
      </c>
      <c r="E6" s="36">
        <v>112</v>
      </c>
      <c r="F6" s="36">
        <v>90</v>
      </c>
      <c r="G6" s="31">
        <v>97.4</v>
      </c>
      <c r="H6" s="32">
        <v>68</v>
      </c>
      <c r="J6" s="30" t="s">
        <v>9</v>
      </c>
      <c r="K6" s="36">
        <v>0</v>
      </c>
      <c r="L6" s="36">
        <v>0</v>
      </c>
      <c r="M6" s="36">
        <v>1</v>
      </c>
      <c r="N6" s="36">
        <v>1</v>
      </c>
      <c r="O6" s="36">
        <v>0</v>
      </c>
      <c r="P6" s="31">
        <v>0.4</v>
      </c>
      <c r="Q6" s="32">
        <v>69</v>
      </c>
      <c r="S6" s="30" t="s">
        <v>9</v>
      </c>
      <c r="T6" s="36">
        <v>0</v>
      </c>
      <c r="U6" s="36">
        <v>0</v>
      </c>
      <c r="V6" s="36">
        <v>1</v>
      </c>
      <c r="W6" s="36">
        <v>1</v>
      </c>
      <c r="X6" s="36">
        <v>0</v>
      </c>
      <c r="Y6" s="31">
        <v>0.4</v>
      </c>
      <c r="Z6" s="32">
        <v>71</v>
      </c>
      <c r="AB6" s="30" t="s">
        <v>9</v>
      </c>
      <c r="AC6" s="36">
        <v>3</v>
      </c>
      <c r="AD6" s="36">
        <v>5</v>
      </c>
      <c r="AE6" s="36">
        <v>2</v>
      </c>
      <c r="AF6" s="36">
        <v>4</v>
      </c>
      <c r="AG6" s="36">
        <v>3</v>
      </c>
      <c r="AH6" s="31">
        <v>3.4</v>
      </c>
      <c r="AI6" s="32">
        <v>49</v>
      </c>
      <c r="AK6" s="30" t="s">
        <v>9</v>
      </c>
      <c r="AL6" s="36">
        <v>3</v>
      </c>
      <c r="AM6" s="36">
        <v>5</v>
      </c>
      <c r="AN6" s="36">
        <v>4</v>
      </c>
      <c r="AO6" s="36">
        <v>4</v>
      </c>
      <c r="AP6" s="36">
        <v>3</v>
      </c>
      <c r="AQ6" s="31">
        <v>3.8</v>
      </c>
      <c r="AR6" s="32">
        <v>58</v>
      </c>
    </row>
    <row r="7" spans="1:44" x14ac:dyDescent="0.25">
      <c r="A7" s="30" t="s">
        <v>10</v>
      </c>
      <c r="B7" s="36">
        <v>30</v>
      </c>
      <c r="C7" s="36">
        <v>18</v>
      </c>
      <c r="D7" s="36">
        <v>25</v>
      </c>
      <c r="E7" s="36">
        <v>35</v>
      </c>
      <c r="F7" s="36">
        <v>20</v>
      </c>
      <c r="G7" s="31">
        <v>25.6</v>
      </c>
      <c r="H7" s="32">
        <v>94</v>
      </c>
      <c r="J7" s="30" t="s">
        <v>10</v>
      </c>
      <c r="K7" s="36">
        <v>0</v>
      </c>
      <c r="L7" s="36">
        <v>0</v>
      </c>
      <c r="M7" s="36">
        <v>0</v>
      </c>
      <c r="N7" s="36">
        <v>1</v>
      </c>
      <c r="O7" s="36">
        <v>0</v>
      </c>
      <c r="P7" s="31">
        <v>0.2</v>
      </c>
      <c r="Q7" s="32">
        <v>81</v>
      </c>
      <c r="S7" s="30" t="s">
        <v>10</v>
      </c>
      <c r="T7" s="36">
        <v>0</v>
      </c>
      <c r="U7" s="36">
        <v>0</v>
      </c>
      <c r="V7" s="36">
        <v>0</v>
      </c>
      <c r="W7" s="36">
        <v>2</v>
      </c>
      <c r="X7" s="36">
        <v>0</v>
      </c>
      <c r="Y7" s="31">
        <v>0.4</v>
      </c>
      <c r="Z7" s="32">
        <v>71</v>
      </c>
      <c r="AB7" s="30" t="s">
        <v>10</v>
      </c>
      <c r="AC7" s="36">
        <v>0</v>
      </c>
      <c r="AD7" s="36">
        <v>0</v>
      </c>
      <c r="AE7" s="36">
        <v>0</v>
      </c>
      <c r="AF7" s="36">
        <v>1</v>
      </c>
      <c r="AG7" s="36">
        <v>0</v>
      </c>
      <c r="AH7" s="31">
        <v>0.2</v>
      </c>
      <c r="AI7" s="32">
        <v>97</v>
      </c>
      <c r="AK7" s="30" t="s">
        <v>10</v>
      </c>
      <c r="AL7" s="36">
        <v>0</v>
      </c>
      <c r="AM7" s="36">
        <v>0</v>
      </c>
      <c r="AN7" s="36">
        <v>0</v>
      </c>
      <c r="AO7" s="36">
        <v>1</v>
      </c>
      <c r="AP7" s="36">
        <v>0</v>
      </c>
      <c r="AQ7" s="31">
        <v>0.2</v>
      </c>
      <c r="AR7" s="32">
        <v>99</v>
      </c>
    </row>
    <row r="8" spans="1:44" x14ac:dyDescent="0.25">
      <c r="A8" s="30" t="s">
        <v>11</v>
      </c>
      <c r="B8" s="36">
        <v>93</v>
      </c>
      <c r="C8" s="36">
        <v>86</v>
      </c>
      <c r="D8" s="36">
        <v>70</v>
      </c>
      <c r="E8" s="36">
        <v>76</v>
      </c>
      <c r="F8" s="36">
        <v>69</v>
      </c>
      <c r="G8" s="31">
        <v>78.8</v>
      </c>
      <c r="H8" s="32">
        <v>71</v>
      </c>
      <c r="J8" s="30" t="s">
        <v>11</v>
      </c>
      <c r="K8" s="36">
        <v>0</v>
      </c>
      <c r="L8" s="36">
        <v>1</v>
      </c>
      <c r="M8" s="36">
        <v>0</v>
      </c>
      <c r="N8" s="36">
        <v>1</v>
      </c>
      <c r="O8" s="36">
        <v>1</v>
      </c>
      <c r="P8" s="31">
        <v>0.6</v>
      </c>
      <c r="Q8" s="32">
        <v>60</v>
      </c>
      <c r="S8" s="30" t="s">
        <v>11</v>
      </c>
      <c r="T8" s="36">
        <v>0</v>
      </c>
      <c r="U8" s="36">
        <v>1</v>
      </c>
      <c r="V8" s="36">
        <v>0</v>
      </c>
      <c r="W8" s="36">
        <v>1</v>
      </c>
      <c r="X8" s="36">
        <v>1</v>
      </c>
      <c r="Y8" s="31">
        <v>0.6</v>
      </c>
      <c r="Z8" s="32">
        <v>63</v>
      </c>
      <c r="AB8" s="30" t="s">
        <v>11</v>
      </c>
      <c r="AC8" s="36">
        <v>4</v>
      </c>
      <c r="AD8" s="36">
        <v>1</v>
      </c>
      <c r="AE8" s="36">
        <v>1</v>
      </c>
      <c r="AF8" s="36">
        <v>1</v>
      </c>
      <c r="AG8" s="36">
        <v>1</v>
      </c>
      <c r="AH8" s="31">
        <v>1.6</v>
      </c>
      <c r="AI8" s="32">
        <v>74</v>
      </c>
      <c r="AK8" s="30" t="s">
        <v>11</v>
      </c>
      <c r="AL8" s="36">
        <v>6</v>
      </c>
      <c r="AM8" s="36">
        <v>1</v>
      </c>
      <c r="AN8" s="36">
        <v>1</v>
      </c>
      <c r="AO8" s="36">
        <v>1</v>
      </c>
      <c r="AP8" s="36">
        <v>1</v>
      </c>
      <c r="AQ8" s="31">
        <v>2</v>
      </c>
      <c r="AR8" s="32">
        <v>76</v>
      </c>
    </row>
    <row r="9" spans="1:44" x14ac:dyDescent="0.25">
      <c r="A9" s="30" t="s">
        <v>12</v>
      </c>
      <c r="B9" s="36">
        <v>73</v>
      </c>
      <c r="C9" s="36">
        <v>65</v>
      </c>
      <c r="D9" s="36">
        <v>80</v>
      </c>
      <c r="E9" s="36">
        <v>89</v>
      </c>
      <c r="F9" s="36">
        <v>69</v>
      </c>
      <c r="G9" s="31">
        <v>75.2</v>
      </c>
      <c r="H9" s="32">
        <v>73</v>
      </c>
      <c r="J9" s="30" t="s">
        <v>12</v>
      </c>
      <c r="K9" s="36">
        <v>0</v>
      </c>
      <c r="L9" s="36">
        <v>0</v>
      </c>
      <c r="M9" s="36">
        <v>1</v>
      </c>
      <c r="N9" s="36">
        <v>0</v>
      </c>
      <c r="O9" s="36">
        <v>1</v>
      </c>
      <c r="P9" s="31">
        <v>0.4</v>
      </c>
      <c r="Q9" s="32">
        <v>69</v>
      </c>
      <c r="S9" s="30" t="s">
        <v>12</v>
      </c>
      <c r="T9" s="36">
        <v>0</v>
      </c>
      <c r="U9" s="36">
        <v>0</v>
      </c>
      <c r="V9" s="36">
        <v>1</v>
      </c>
      <c r="W9" s="36">
        <v>0</v>
      </c>
      <c r="X9" s="36">
        <v>1</v>
      </c>
      <c r="Y9" s="31">
        <v>0.4</v>
      </c>
      <c r="Z9" s="32">
        <v>71</v>
      </c>
      <c r="AB9" s="30" t="s">
        <v>12</v>
      </c>
      <c r="AC9" s="36">
        <v>0</v>
      </c>
      <c r="AD9" s="36">
        <v>3</v>
      </c>
      <c r="AE9" s="36">
        <v>2</v>
      </c>
      <c r="AF9" s="36">
        <v>2</v>
      </c>
      <c r="AG9" s="36">
        <v>1</v>
      </c>
      <c r="AH9" s="31">
        <v>1.6</v>
      </c>
      <c r="AI9" s="32">
        <v>74</v>
      </c>
      <c r="AK9" s="30" t="s">
        <v>12</v>
      </c>
      <c r="AL9" s="36">
        <v>0</v>
      </c>
      <c r="AM9" s="36">
        <v>4</v>
      </c>
      <c r="AN9" s="36">
        <v>2</v>
      </c>
      <c r="AO9" s="36">
        <v>2</v>
      </c>
      <c r="AP9" s="36">
        <v>2</v>
      </c>
      <c r="AQ9" s="31">
        <v>2</v>
      </c>
      <c r="AR9" s="32">
        <v>76</v>
      </c>
    </row>
    <row r="10" spans="1:44" x14ac:dyDescent="0.25">
      <c r="A10" s="30" t="s">
        <v>13</v>
      </c>
      <c r="B10" s="36">
        <v>41</v>
      </c>
      <c r="C10" s="36">
        <v>46</v>
      </c>
      <c r="D10" s="36">
        <v>29</v>
      </c>
      <c r="E10" s="36">
        <v>59</v>
      </c>
      <c r="F10" s="36">
        <v>53</v>
      </c>
      <c r="G10" s="31">
        <v>45.6</v>
      </c>
      <c r="H10" s="32">
        <v>80</v>
      </c>
      <c r="J10" s="30" t="s">
        <v>13</v>
      </c>
      <c r="K10" s="36">
        <v>0</v>
      </c>
      <c r="L10" s="36">
        <v>0</v>
      </c>
      <c r="M10" s="36">
        <v>0</v>
      </c>
      <c r="N10" s="36">
        <v>1</v>
      </c>
      <c r="O10" s="36">
        <v>0</v>
      </c>
      <c r="P10" s="31">
        <v>0.2</v>
      </c>
      <c r="Q10" s="32">
        <v>81</v>
      </c>
      <c r="S10" s="30" t="s">
        <v>13</v>
      </c>
      <c r="T10" s="36">
        <v>0</v>
      </c>
      <c r="U10" s="36">
        <v>0</v>
      </c>
      <c r="V10" s="36">
        <v>0</v>
      </c>
      <c r="W10" s="36">
        <v>1</v>
      </c>
      <c r="X10" s="36">
        <v>0</v>
      </c>
      <c r="Y10" s="31">
        <v>0.2</v>
      </c>
      <c r="Z10" s="32">
        <v>82</v>
      </c>
      <c r="AB10" s="30" t="s">
        <v>13</v>
      </c>
      <c r="AC10" s="36">
        <v>1</v>
      </c>
      <c r="AD10" s="36">
        <v>1</v>
      </c>
      <c r="AE10" s="36">
        <v>2</v>
      </c>
      <c r="AF10" s="36">
        <v>0</v>
      </c>
      <c r="AG10" s="36">
        <v>0</v>
      </c>
      <c r="AH10" s="31">
        <v>0.8</v>
      </c>
      <c r="AI10" s="32">
        <v>85</v>
      </c>
      <c r="AK10" s="30" t="s">
        <v>13</v>
      </c>
      <c r="AL10" s="36">
        <v>1</v>
      </c>
      <c r="AM10" s="36">
        <v>1</v>
      </c>
      <c r="AN10" s="36">
        <v>2</v>
      </c>
      <c r="AO10" s="36">
        <v>2</v>
      </c>
      <c r="AP10" s="36">
        <v>0</v>
      </c>
      <c r="AQ10" s="31">
        <v>1.2</v>
      </c>
      <c r="AR10" s="32">
        <v>84</v>
      </c>
    </row>
    <row r="11" spans="1:44" x14ac:dyDescent="0.25">
      <c r="A11" s="30" t="s">
        <v>14</v>
      </c>
      <c r="B11" s="36">
        <v>153</v>
      </c>
      <c r="C11" s="36">
        <v>174</v>
      </c>
      <c r="D11" s="36">
        <v>169</v>
      </c>
      <c r="E11" s="36">
        <v>166</v>
      </c>
      <c r="F11" s="36">
        <v>150</v>
      </c>
      <c r="G11" s="31">
        <v>162.4</v>
      </c>
      <c r="H11" s="32">
        <v>52</v>
      </c>
      <c r="J11" s="30" t="s">
        <v>14</v>
      </c>
      <c r="K11" s="36">
        <v>0</v>
      </c>
      <c r="L11" s="36">
        <v>0</v>
      </c>
      <c r="M11" s="36">
        <v>0</v>
      </c>
      <c r="N11" s="36">
        <v>1</v>
      </c>
      <c r="O11" s="36">
        <v>1</v>
      </c>
      <c r="P11" s="31">
        <v>0.4</v>
      </c>
      <c r="Q11" s="32">
        <v>69</v>
      </c>
      <c r="S11" s="30" t="s">
        <v>14</v>
      </c>
      <c r="T11" s="36">
        <v>0</v>
      </c>
      <c r="U11" s="36">
        <v>0</v>
      </c>
      <c r="V11" s="36">
        <v>0</v>
      </c>
      <c r="W11" s="36">
        <v>1</v>
      </c>
      <c r="X11" s="36">
        <v>1</v>
      </c>
      <c r="Y11" s="31">
        <v>0.4</v>
      </c>
      <c r="Z11" s="32">
        <v>71</v>
      </c>
      <c r="AB11" s="30" t="s">
        <v>14</v>
      </c>
      <c r="AC11" s="36">
        <v>3</v>
      </c>
      <c r="AD11" s="36">
        <v>6</v>
      </c>
      <c r="AE11" s="36">
        <v>2</v>
      </c>
      <c r="AF11" s="36">
        <v>5</v>
      </c>
      <c r="AG11" s="36">
        <v>5</v>
      </c>
      <c r="AH11" s="31">
        <v>4.2</v>
      </c>
      <c r="AI11" s="32">
        <v>40</v>
      </c>
      <c r="AK11" s="30" t="s">
        <v>14</v>
      </c>
      <c r="AL11" s="36">
        <v>4</v>
      </c>
      <c r="AM11" s="36">
        <v>6</v>
      </c>
      <c r="AN11" s="36">
        <v>2</v>
      </c>
      <c r="AO11" s="36">
        <v>6</v>
      </c>
      <c r="AP11" s="36">
        <v>6</v>
      </c>
      <c r="AQ11" s="31">
        <v>4.8</v>
      </c>
      <c r="AR11" s="32">
        <v>47</v>
      </c>
    </row>
    <row r="12" spans="1:44" x14ac:dyDescent="0.25">
      <c r="A12" s="30" t="s">
        <v>15</v>
      </c>
      <c r="B12" s="36">
        <v>49</v>
      </c>
      <c r="C12" s="36">
        <v>52</v>
      </c>
      <c r="D12" s="36">
        <v>43</v>
      </c>
      <c r="E12" s="36">
        <v>35</v>
      </c>
      <c r="F12" s="36">
        <v>44</v>
      </c>
      <c r="G12" s="31">
        <v>44.6</v>
      </c>
      <c r="H12" s="32">
        <v>81</v>
      </c>
      <c r="J12" s="30" t="s">
        <v>15</v>
      </c>
      <c r="K12" s="36">
        <v>0</v>
      </c>
      <c r="L12" s="36">
        <v>0</v>
      </c>
      <c r="M12" s="36">
        <v>1</v>
      </c>
      <c r="N12" s="36">
        <v>1</v>
      </c>
      <c r="O12" s="36">
        <v>0</v>
      </c>
      <c r="P12" s="31">
        <v>0.4</v>
      </c>
      <c r="Q12" s="32">
        <v>69</v>
      </c>
      <c r="S12" s="30" t="s">
        <v>15</v>
      </c>
      <c r="T12" s="36">
        <v>0</v>
      </c>
      <c r="U12" s="36">
        <v>0</v>
      </c>
      <c r="V12" s="36">
        <v>1</v>
      </c>
      <c r="W12" s="36">
        <v>2</v>
      </c>
      <c r="X12" s="36">
        <v>0</v>
      </c>
      <c r="Y12" s="31">
        <v>0.6</v>
      </c>
      <c r="Z12" s="32">
        <v>63</v>
      </c>
      <c r="AB12" s="30" t="s">
        <v>15</v>
      </c>
      <c r="AC12" s="36">
        <v>2</v>
      </c>
      <c r="AD12" s="36">
        <v>1</v>
      </c>
      <c r="AE12" s="36">
        <v>0</v>
      </c>
      <c r="AF12" s="36">
        <v>0</v>
      </c>
      <c r="AG12" s="36">
        <v>2</v>
      </c>
      <c r="AH12" s="31">
        <v>1</v>
      </c>
      <c r="AI12" s="32">
        <v>80</v>
      </c>
      <c r="AK12" s="30" t="s">
        <v>15</v>
      </c>
      <c r="AL12" s="36">
        <v>2</v>
      </c>
      <c r="AM12" s="36">
        <v>1</v>
      </c>
      <c r="AN12" s="36">
        <v>0</v>
      </c>
      <c r="AO12" s="36">
        <v>1</v>
      </c>
      <c r="AP12" s="36">
        <v>3</v>
      </c>
      <c r="AQ12" s="31">
        <v>1.4</v>
      </c>
      <c r="AR12" s="32">
        <v>82</v>
      </c>
    </row>
    <row r="13" spans="1:44" x14ac:dyDescent="0.25">
      <c r="A13" s="30" t="s">
        <v>16</v>
      </c>
      <c r="B13" s="36">
        <v>93</v>
      </c>
      <c r="C13" s="36">
        <v>93</v>
      </c>
      <c r="D13" s="36">
        <v>88</v>
      </c>
      <c r="E13" s="36">
        <v>94</v>
      </c>
      <c r="F13" s="36">
        <v>103</v>
      </c>
      <c r="G13" s="31">
        <v>94.2</v>
      </c>
      <c r="H13" s="32">
        <v>69</v>
      </c>
      <c r="J13" s="30" t="s">
        <v>16</v>
      </c>
      <c r="K13" s="36">
        <v>0</v>
      </c>
      <c r="L13" s="36">
        <v>1</v>
      </c>
      <c r="M13" s="36">
        <v>0</v>
      </c>
      <c r="N13" s="36">
        <v>0</v>
      </c>
      <c r="O13" s="36">
        <v>1</v>
      </c>
      <c r="P13" s="31">
        <v>0.4</v>
      </c>
      <c r="Q13" s="32">
        <v>69</v>
      </c>
      <c r="S13" s="30" t="s">
        <v>16</v>
      </c>
      <c r="T13" s="36">
        <v>0</v>
      </c>
      <c r="U13" s="36">
        <v>1</v>
      </c>
      <c r="V13" s="36">
        <v>0</v>
      </c>
      <c r="W13" s="36">
        <v>0</v>
      </c>
      <c r="X13" s="36">
        <v>2</v>
      </c>
      <c r="Y13" s="31">
        <v>0.6</v>
      </c>
      <c r="Z13" s="32">
        <v>63</v>
      </c>
      <c r="AB13" s="30" t="s">
        <v>16</v>
      </c>
      <c r="AC13" s="36">
        <v>1</v>
      </c>
      <c r="AD13" s="36">
        <v>2</v>
      </c>
      <c r="AE13" s="36">
        <v>2</v>
      </c>
      <c r="AF13" s="36">
        <v>5</v>
      </c>
      <c r="AG13" s="36">
        <v>4</v>
      </c>
      <c r="AH13" s="31">
        <v>2.8</v>
      </c>
      <c r="AI13" s="32">
        <v>56</v>
      </c>
      <c r="AK13" s="30" t="s">
        <v>16</v>
      </c>
      <c r="AL13" s="36">
        <v>1</v>
      </c>
      <c r="AM13" s="36">
        <v>4</v>
      </c>
      <c r="AN13" s="36">
        <v>2</v>
      </c>
      <c r="AO13" s="36">
        <v>5</v>
      </c>
      <c r="AP13" s="36">
        <v>4</v>
      </c>
      <c r="AQ13" s="31">
        <v>3.2</v>
      </c>
      <c r="AR13" s="32">
        <v>66</v>
      </c>
    </row>
    <row r="14" spans="1:44" x14ac:dyDescent="0.25">
      <c r="A14" s="30" t="s">
        <v>17</v>
      </c>
      <c r="B14" s="36">
        <v>295</v>
      </c>
      <c r="C14" s="36">
        <v>377</v>
      </c>
      <c r="D14" s="36">
        <v>401</v>
      </c>
      <c r="E14" s="36">
        <v>379</v>
      </c>
      <c r="F14" s="36">
        <v>427</v>
      </c>
      <c r="G14" s="31">
        <v>375.8</v>
      </c>
      <c r="H14" s="32">
        <v>27</v>
      </c>
      <c r="J14" s="30" t="s">
        <v>17</v>
      </c>
      <c r="K14" s="36">
        <v>4</v>
      </c>
      <c r="L14" s="36">
        <v>1</v>
      </c>
      <c r="M14" s="36">
        <v>4</v>
      </c>
      <c r="N14" s="36">
        <v>0</v>
      </c>
      <c r="O14" s="36">
        <v>3</v>
      </c>
      <c r="P14" s="31">
        <v>2.4</v>
      </c>
      <c r="Q14" s="32">
        <v>20</v>
      </c>
      <c r="S14" s="30" t="s">
        <v>17</v>
      </c>
      <c r="T14" s="36">
        <v>4</v>
      </c>
      <c r="U14" s="36">
        <v>1</v>
      </c>
      <c r="V14" s="36">
        <v>4</v>
      </c>
      <c r="W14" s="36">
        <v>0</v>
      </c>
      <c r="X14" s="36">
        <v>3</v>
      </c>
      <c r="Y14" s="31">
        <v>2.4</v>
      </c>
      <c r="Z14" s="32">
        <v>24</v>
      </c>
      <c r="AB14" s="30" t="s">
        <v>17</v>
      </c>
      <c r="AC14" s="36">
        <v>9</v>
      </c>
      <c r="AD14" s="36">
        <v>7</v>
      </c>
      <c r="AE14" s="36">
        <v>4</v>
      </c>
      <c r="AF14" s="36">
        <v>7</v>
      </c>
      <c r="AG14" s="36">
        <v>3</v>
      </c>
      <c r="AH14" s="31">
        <v>6</v>
      </c>
      <c r="AI14" s="32">
        <v>25</v>
      </c>
      <c r="AK14" s="30" t="s">
        <v>17</v>
      </c>
      <c r="AL14" s="36">
        <v>12</v>
      </c>
      <c r="AM14" s="36">
        <v>9</v>
      </c>
      <c r="AN14" s="36">
        <v>9</v>
      </c>
      <c r="AO14" s="36">
        <v>8</v>
      </c>
      <c r="AP14" s="36">
        <v>3</v>
      </c>
      <c r="AQ14" s="31">
        <v>8.1999999999999993</v>
      </c>
      <c r="AR14" s="32">
        <v>26</v>
      </c>
    </row>
    <row r="15" spans="1:44" x14ac:dyDescent="0.25">
      <c r="A15" s="30" t="s">
        <v>18</v>
      </c>
      <c r="B15" s="36">
        <v>873</v>
      </c>
      <c r="C15" s="36">
        <v>973</v>
      </c>
      <c r="D15" s="36">
        <v>1031</v>
      </c>
      <c r="E15" s="36">
        <v>961</v>
      </c>
      <c r="F15" s="36">
        <v>941</v>
      </c>
      <c r="G15" s="31">
        <v>955.8</v>
      </c>
      <c r="H15" s="32">
        <v>9</v>
      </c>
      <c r="J15" s="30" t="s">
        <v>18</v>
      </c>
      <c r="K15" s="36">
        <v>3</v>
      </c>
      <c r="L15" s="36">
        <v>1</v>
      </c>
      <c r="M15" s="36">
        <v>2</v>
      </c>
      <c r="N15" s="36">
        <v>3</v>
      </c>
      <c r="O15" s="36">
        <v>5</v>
      </c>
      <c r="P15" s="31">
        <v>2.8</v>
      </c>
      <c r="Q15" s="32">
        <v>13</v>
      </c>
      <c r="S15" s="30" t="s">
        <v>18</v>
      </c>
      <c r="T15" s="36">
        <v>4</v>
      </c>
      <c r="U15" s="36">
        <v>1</v>
      </c>
      <c r="V15" s="36">
        <v>2</v>
      </c>
      <c r="W15" s="36">
        <v>3</v>
      </c>
      <c r="X15" s="36">
        <v>6</v>
      </c>
      <c r="Y15" s="31">
        <v>3.2</v>
      </c>
      <c r="Z15" s="32">
        <v>14</v>
      </c>
      <c r="AB15" s="30" t="s">
        <v>18</v>
      </c>
      <c r="AC15" s="36">
        <v>3</v>
      </c>
      <c r="AD15" s="36">
        <v>6</v>
      </c>
      <c r="AE15" s="36">
        <v>10</v>
      </c>
      <c r="AF15" s="36">
        <v>7</v>
      </c>
      <c r="AG15" s="36">
        <v>3</v>
      </c>
      <c r="AH15" s="31">
        <v>5.8</v>
      </c>
      <c r="AI15" s="32">
        <v>28</v>
      </c>
      <c r="AK15" s="30" t="s">
        <v>18</v>
      </c>
      <c r="AL15" s="36">
        <v>6</v>
      </c>
      <c r="AM15" s="36">
        <v>7</v>
      </c>
      <c r="AN15" s="36">
        <v>12</v>
      </c>
      <c r="AO15" s="36">
        <v>8</v>
      </c>
      <c r="AP15" s="36">
        <v>6</v>
      </c>
      <c r="AQ15" s="31">
        <v>7.8</v>
      </c>
      <c r="AR15" s="32">
        <v>29</v>
      </c>
    </row>
    <row r="16" spans="1:44" x14ac:dyDescent="0.25">
      <c r="A16" s="30" t="s">
        <v>19</v>
      </c>
      <c r="B16" s="36">
        <v>289</v>
      </c>
      <c r="C16" s="36">
        <v>318</v>
      </c>
      <c r="D16" s="36">
        <v>324</v>
      </c>
      <c r="E16" s="36">
        <v>343</v>
      </c>
      <c r="F16" s="36">
        <v>339</v>
      </c>
      <c r="G16" s="31">
        <v>322.60000000000002</v>
      </c>
      <c r="H16" s="32">
        <v>32</v>
      </c>
      <c r="J16" s="30" t="s">
        <v>19</v>
      </c>
      <c r="K16" s="36">
        <v>2</v>
      </c>
      <c r="L16" s="36">
        <v>1</v>
      </c>
      <c r="M16" s="36">
        <v>0</v>
      </c>
      <c r="N16" s="36">
        <v>0</v>
      </c>
      <c r="O16" s="36">
        <v>1</v>
      </c>
      <c r="P16" s="31">
        <v>0.8</v>
      </c>
      <c r="Q16" s="32">
        <v>52</v>
      </c>
      <c r="S16" s="30" t="s">
        <v>19</v>
      </c>
      <c r="T16" s="36">
        <v>2</v>
      </c>
      <c r="U16" s="36">
        <v>1</v>
      </c>
      <c r="V16" s="36">
        <v>0</v>
      </c>
      <c r="W16" s="36">
        <v>0</v>
      </c>
      <c r="X16" s="36">
        <v>1</v>
      </c>
      <c r="Y16" s="31">
        <v>0.8</v>
      </c>
      <c r="Z16" s="32">
        <v>57</v>
      </c>
      <c r="AB16" s="30" t="s">
        <v>19</v>
      </c>
      <c r="AC16" s="36">
        <v>1</v>
      </c>
      <c r="AD16" s="36">
        <v>5</v>
      </c>
      <c r="AE16" s="36">
        <v>2</v>
      </c>
      <c r="AF16" s="36">
        <v>3</v>
      </c>
      <c r="AG16" s="36">
        <v>2</v>
      </c>
      <c r="AH16" s="31">
        <v>2.6</v>
      </c>
      <c r="AI16" s="32">
        <v>62</v>
      </c>
      <c r="AK16" s="30" t="s">
        <v>19</v>
      </c>
      <c r="AL16" s="36">
        <v>4</v>
      </c>
      <c r="AM16" s="36">
        <v>5</v>
      </c>
      <c r="AN16" s="36">
        <v>2</v>
      </c>
      <c r="AO16" s="36">
        <v>3</v>
      </c>
      <c r="AP16" s="36">
        <v>3</v>
      </c>
      <c r="AQ16" s="31">
        <v>3.4</v>
      </c>
      <c r="AR16" s="32">
        <v>65</v>
      </c>
    </row>
    <row r="17" spans="1:44" x14ac:dyDescent="0.25">
      <c r="A17" s="30" t="s">
        <v>20</v>
      </c>
      <c r="B17" s="36">
        <v>914</v>
      </c>
      <c r="C17" s="36">
        <v>955</v>
      </c>
      <c r="D17" s="36">
        <v>1057</v>
      </c>
      <c r="E17" s="36">
        <v>1018</v>
      </c>
      <c r="F17" s="36">
        <v>1006</v>
      </c>
      <c r="G17" s="31">
        <v>990</v>
      </c>
      <c r="H17" s="32">
        <v>7</v>
      </c>
      <c r="J17" s="30" t="s">
        <v>20</v>
      </c>
      <c r="K17" s="36">
        <v>4</v>
      </c>
      <c r="L17" s="36">
        <v>7</v>
      </c>
      <c r="M17" s="36">
        <v>5</v>
      </c>
      <c r="N17" s="36">
        <v>8</v>
      </c>
      <c r="O17" s="36">
        <v>2</v>
      </c>
      <c r="P17" s="31">
        <v>5.2</v>
      </c>
      <c r="Q17" s="32">
        <v>5</v>
      </c>
      <c r="S17" s="30" t="s">
        <v>20</v>
      </c>
      <c r="T17" s="36">
        <v>4</v>
      </c>
      <c r="U17" s="36">
        <v>9</v>
      </c>
      <c r="V17" s="36">
        <v>5</v>
      </c>
      <c r="W17" s="36">
        <v>10</v>
      </c>
      <c r="X17" s="36">
        <v>3</v>
      </c>
      <c r="Y17" s="31">
        <v>6.2</v>
      </c>
      <c r="Z17" s="32">
        <v>5</v>
      </c>
      <c r="AB17" s="30" t="s">
        <v>20</v>
      </c>
      <c r="AC17" s="36">
        <v>6</v>
      </c>
      <c r="AD17" s="36">
        <v>6</v>
      </c>
      <c r="AE17" s="36">
        <v>5</v>
      </c>
      <c r="AF17" s="36">
        <v>5</v>
      </c>
      <c r="AG17" s="36">
        <v>6</v>
      </c>
      <c r="AH17" s="31">
        <v>5.6</v>
      </c>
      <c r="AI17" s="32">
        <v>29</v>
      </c>
      <c r="AK17" s="30" t="s">
        <v>20</v>
      </c>
      <c r="AL17" s="36">
        <v>7</v>
      </c>
      <c r="AM17" s="36">
        <v>10</v>
      </c>
      <c r="AN17" s="36">
        <v>5</v>
      </c>
      <c r="AO17" s="36">
        <v>6</v>
      </c>
      <c r="AP17" s="36">
        <v>6</v>
      </c>
      <c r="AQ17" s="31">
        <v>6.8</v>
      </c>
      <c r="AR17" s="32">
        <v>33</v>
      </c>
    </row>
    <row r="18" spans="1:44" x14ac:dyDescent="0.25">
      <c r="A18" s="30" t="s">
        <v>21</v>
      </c>
      <c r="B18" s="36">
        <v>260</v>
      </c>
      <c r="C18" s="36">
        <v>325</v>
      </c>
      <c r="D18" s="36">
        <v>268</v>
      </c>
      <c r="E18" s="36">
        <v>300</v>
      </c>
      <c r="F18" s="36">
        <v>284</v>
      </c>
      <c r="G18" s="31">
        <v>287.39999999999998</v>
      </c>
      <c r="H18" s="32">
        <v>35</v>
      </c>
      <c r="J18" s="30" t="s">
        <v>21</v>
      </c>
      <c r="K18" s="36">
        <v>0</v>
      </c>
      <c r="L18" s="36">
        <v>1</v>
      </c>
      <c r="M18" s="36">
        <v>1</v>
      </c>
      <c r="N18" s="36">
        <v>1</v>
      </c>
      <c r="O18" s="36">
        <v>2</v>
      </c>
      <c r="P18" s="31">
        <v>1</v>
      </c>
      <c r="Q18" s="32">
        <v>46</v>
      </c>
      <c r="S18" s="30" t="s">
        <v>21</v>
      </c>
      <c r="T18" s="36">
        <v>0</v>
      </c>
      <c r="U18" s="36">
        <v>1</v>
      </c>
      <c r="V18" s="36">
        <v>1</v>
      </c>
      <c r="W18" s="36">
        <v>1</v>
      </c>
      <c r="X18" s="36">
        <v>2</v>
      </c>
      <c r="Y18" s="31">
        <v>1</v>
      </c>
      <c r="Z18" s="32">
        <v>47</v>
      </c>
      <c r="AB18" s="30" t="s">
        <v>21</v>
      </c>
      <c r="AC18" s="36">
        <v>3</v>
      </c>
      <c r="AD18" s="36">
        <v>4</v>
      </c>
      <c r="AE18" s="36">
        <v>4</v>
      </c>
      <c r="AF18" s="36">
        <v>2</v>
      </c>
      <c r="AG18" s="36">
        <v>3</v>
      </c>
      <c r="AH18" s="31">
        <v>3.2</v>
      </c>
      <c r="AI18" s="32">
        <v>53</v>
      </c>
      <c r="AK18" s="30" t="s">
        <v>21</v>
      </c>
      <c r="AL18" s="36">
        <v>4</v>
      </c>
      <c r="AM18" s="36">
        <v>6</v>
      </c>
      <c r="AN18" s="36">
        <v>9</v>
      </c>
      <c r="AO18" s="36">
        <v>2</v>
      </c>
      <c r="AP18" s="36">
        <v>4</v>
      </c>
      <c r="AQ18" s="31">
        <v>5</v>
      </c>
      <c r="AR18" s="32">
        <v>45</v>
      </c>
    </row>
    <row r="19" spans="1:44" x14ac:dyDescent="0.25">
      <c r="A19" s="30" t="s">
        <v>22</v>
      </c>
      <c r="B19" s="36">
        <v>22</v>
      </c>
      <c r="C19" s="36">
        <v>30</v>
      </c>
      <c r="D19" s="36">
        <v>25</v>
      </c>
      <c r="E19" s="36">
        <v>29</v>
      </c>
      <c r="F19" s="36">
        <v>34</v>
      </c>
      <c r="G19" s="31">
        <v>28</v>
      </c>
      <c r="H19" s="32">
        <v>92</v>
      </c>
      <c r="J19" s="30" t="s">
        <v>22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1">
        <v>0</v>
      </c>
      <c r="Q19" s="32">
        <v>92</v>
      </c>
      <c r="S19" s="30" t="s">
        <v>22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1">
        <v>0</v>
      </c>
      <c r="Z19" s="32">
        <v>92</v>
      </c>
      <c r="AB19" s="30" t="s">
        <v>22</v>
      </c>
      <c r="AC19" s="36">
        <v>1</v>
      </c>
      <c r="AD19" s="36">
        <v>0</v>
      </c>
      <c r="AE19" s="36">
        <v>0</v>
      </c>
      <c r="AF19" s="36">
        <v>0</v>
      </c>
      <c r="AG19" s="36">
        <v>0</v>
      </c>
      <c r="AH19" s="31">
        <v>0.2</v>
      </c>
      <c r="AI19" s="32">
        <v>97</v>
      </c>
      <c r="AK19" s="30" t="s">
        <v>22</v>
      </c>
      <c r="AL19" s="36">
        <v>3</v>
      </c>
      <c r="AM19" s="36">
        <v>0</v>
      </c>
      <c r="AN19" s="36">
        <v>0</v>
      </c>
      <c r="AO19" s="36">
        <v>0</v>
      </c>
      <c r="AP19" s="36">
        <v>0</v>
      </c>
      <c r="AQ19" s="31">
        <v>0.6</v>
      </c>
      <c r="AR19" s="32">
        <v>94</v>
      </c>
    </row>
    <row r="20" spans="1:44" x14ac:dyDescent="0.25">
      <c r="A20" s="30" t="s">
        <v>23</v>
      </c>
      <c r="B20" s="36">
        <v>218</v>
      </c>
      <c r="C20" s="36">
        <v>254</v>
      </c>
      <c r="D20" s="36">
        <v>234</v>
      </c>
      <c r="E20" s="36">
        <v>250</v>
      </c>
      <c r="F20" s="36">
        <v>224</v>
      </c>
      <c r="G20" s="31">
        <v>236</v>
      </c>
      <c r="H20" s="32">
        <v>41</v>
      </c>
      <c r="J20" s="30" t="s">
        <v>23</v>
      </c>
      <c r="K20" s="36">
        <v>0</v>
      </c>
      <c r="L20" s="36">
        <v>0</v>
      </c>
      <c r="M20" s="36">
        <v>0</v>
      </c>
      <c r="N20" s="36">
        <v>1</v>
      </c>
      <c r="O20" s="36">
        <v>1</v>
      </c>
      <c r="P20" s="31">
        <v>0.4</v>
      </c>
      <c r="Q20" s="32">
        <v>69</v>
      </c>
      <c r="S20" s="30" t="s">
        <v>23</v>
      </c>
      <c r="T20" s="36">
        <v>0</v>
      </c>
      <c r="U20" s="36">
        <v>0</v>
      </c>
      <c r="V20" s="36">
        <v>0</v>
      </c>
      <c r="W20" s="36">
        <v>1</v>
      </c>
      <c r="X20" s="36">
        <v>1</v>
      </c>
      <c r="Y20" s="31">
        <v>0.4</v>
      </c>
      <c r="Z20" s="32">
        <v>71</v>
      </c>
      <c r="AB20" s="30" t="s">
        <v>23</v>
      </c>
      <c r="AC20" s="36">
        <v>1</v>
      </c>
      <c r="AD20" s="36">
        <v>2</v>
      </c>
      <c r="AE20" s="36">
        <v>2</v>
      </c>
      <c r="AF20" s="36">
        <v>2</v>
      </c>
      <c r="AG20" s="36">
        <v>1</v>
      </c>
      <c r="AH20" s="31">
        <v>1.6</v>
      </c>
      <c r="AI20" s="32">
        <v>74</v>
      </c>
      <c r="AK20" s="30" t="s">
        <v>23</v>
      </c>
      <c r="AL20" s="36">
        <v>1</v>
      </c>
      <c r="AM20" s="36">
        <v>2</v>
      </c>
      <c r="AN20" s="36">
        <v>2</v>
      </c>
      <c r="AO20" s="36">
        <v>3</v>
      </c>
      <c r="AP20" s="36">
        <v>2</v>
      </c>
      <c r="AQ20" s="31">
        <v>2</v>
      </c>
      <c r="AR20" s="32">
        <v>76</v>
      </c>
    </row>
    <row r="21" spans="1:44" x14ac:dyDescent="0.25">
      <c r="A21" s="30" t="s">
        <v>24</v>
      </c>
      <c r="B21" s="36">
        <v>45</v>
      </c>
      <c r="C21" s="36">
        <v>54</v>
      </c>
      <c r="D21" s="36">
        <v>56</v>
      </c>
      <c r="E21" s="36">
        <v>31</v>
      </c>
      <c r="F21" s="36">
        <v>44</v>
      </c>
      <c r="G21" s="31">
        <v>46</v>
      </c>
      <c r="H21" s="32">
        <v>79</v>
      </c>
      <c r="J21" s="30" t="s">
        <v>24</v>
      </c>
      <c r="K21" s="36">
        <v>0</v>
      </c>
      <c r="L21" s="36">
        <v>0</v>
      </c>
      <c r="M21" s="36">
        <v>1</v>
      </c>
      <c r="N21" s="36">
        <v>0</v>
      </c>
      <c r="O21" s="36">
        <v>0</v>
      </c>
      <c r="P21" s="31">
        <v>0.2</v>
      </c>
      <c r="Q21" s="32">
        <v>81</v>
      </c>
      <c r="S21" s="30" t="s">
        <v>24</v>
      </c>
      <c r="T21" s="36">
        <v>0</v>
      </c>
      <c r="U21" s="36">
        <v>0</v>
      </c>
      <c r="V21" s="36">
        <v>1</v>
      </c>
      <c r="W21" s="36">
        <v>0</v>
      </c>
      <c r="X21" s="36">
        <v>0</v>
      </c>
      <c r="Y21" s="31">
        <v>0.2</v>
      </c>
      <c r="Z21" s="32">
        <v>82</v>
      </c>
      <c r="AB21" s="30" t="s">
        <v>24</v>
      </c>
      <c r="AC21" s="36">
        <v>2</v>
      </c>
      <c r="AD21" s="36">
        <v>1</v>
      </c>
      <c r="AE21" s="36">
        <v>2</v>
      </c>
      <c r="AF21" s="36">
        <v>0</v>
      </c>
      <c r="AG21" s="36">
        <v>1</v>
      </c>
      <c r="AH21" s="31">
        <v>1.2</v>
      </c>
      <c r="AI21" s="32">
        <v>79</v>
      </c>
      <c r="AK21" s="30" t="s">
        <v>24</v>
      </c>
      <c r="AL21" s="36">
        <v>2</v>
      </c>
      <c r="AM21" s="36">
        <v>1</v>
      </c>
      <c r="AN21" s="36">
        <v>4</v>
      </c>
      <c r="AO21" s="36">
        <v>0</v>
      </c>
      <c r="AP21" s="36">
        <v>1</v>
      </c>
      <c r="AQ21" s="31">
        <v>1.6</v>
      </c>
      <c r="AR21" s="32">
        <v>80</v>
      </c>
    </row>
    <row r="22" spans="1:44" x14ac:dyDescent="0.25">
      <c r="A22" s="30" t="s">
        <v>25</v>
      </c>
      <c r="B22" s="36">
        <v>717</v>
      </c>
      <c r="C22" s="36">
        <v>727</v>
      </c>
      <c r="D22" s="36">
        <v>734</v>
      </c>
      <c r="E22" s="36">
        <v>837</v>
      </c>
      <c r="F22" s="36">
        <v>811</v>
      </c>
      <c r="G22" s="31">
        <v>765.2</v>
      </c>
      <c r="H22" s="32">
        <v>15</v>
      </c>
      <c r="J22" s="30" t="s">
        <v>25</v>
      </c>
      <c r="K22" s="36">
        <v>1</v>
      </c>
      <c r="L22" s="36">
        <v>3</v>
      </c>
      <c r="M22" s="36">
        <v>4</v>
      </c>
      <c r="N22" s="36">
        <v>1</v>
      </c>
      <c r="O22" s="36">
        <v>3</v>
      </c>
      <c r="P22" s="31">
        <v>2.4</v>
      </c>
      <c r="Q22" s="32">
        <v>20</v>
      </c>
      <c r="S22" s="30" t="s">
        <v>25</v>
      </c>
      <c r="T22" s="36">
        <v>1</v>
      </c>
      <c r="U22" s="36">
        <v>4</v>
      </c>
      <c r="V22" s="36">
        <v>4</v>
      </c>
      <c r="W22" s="36">
        <v>1</v>
      </c>
      <c r="X22" s="36">
        <v>3</v>
      </c>
      <c r="Y22" s="31">
        <v>2.6</v>
      </c>
      <c r="Z22" s="32">
        <v>22</v>
      </c>
      <c r="AB22" s="30" t="s">
        <v>25</v>
      </c>
      <c r="AC22" s="36">
        <v>5</v>
      </c>
      <c r="AD22" s="36">
        <v>3</v>
      </c>
      <c r="AE22" s="36">
        <v>6</v>
      </c>
      <c r="AF22" s="36">
        <v>5</v>
      </c>
      <c r="AG22" s="36">
        <v>4</v>
      </c>
      <c r="AH22" s="31">
        <v>4.5999999999999996</v>
      </c>
      <c r="AI22" s="32">
        <v>34</v>
      </c>
      <c r="AK22" s="30" t="s">
        <v>25</v>
      </c>
      <c r="AL22" s="36">
        <v>6</v>
      </c>
      <c r="AM22" s="36">
        <v>5</v>
      </c>
      <c r="AN22" s="36">
        <v>6</v>
      </c>
      <c r="AO22" s="36">
        <v>5</v>
      </c>
      <c r="AP22" s="36">
        <v>4</v>
      </c>
      <c r="AQ22" s="31">
        <v>5.2</v>
      </c>
      <c r="AR22" s="32">
        <v>42</v>
      </c>
    </row>
    <row r="23" spans="1:44" x14ac:dyDescent="0.25">
      <c r="A23" s="30" t="s">
        <v>26</v>
      </c>
      <c r="B23" s="36">
        <v>189</v>
      </c>
      <c r="C23" s="36">
        <v>240</v>
      </c>
      <c r="D23" s="36">
        <v>238</v>
      </c>
      <c r="E23" s="36">
        <v>262</v>
      </c>
      <c r="F23" s="36">
        <v>261</v>
      </c>
      <c r="G23" s="31">
        <v>238</v>
      </c>
      <c r="H23" s="32">
        <v>40</v>
      </c>
      <c r="J23" s="30" t="s">
        <v>26</v>
      </c>
      <c r="K23" s="36">
        <v>2</v>
      </c>
      <c r="L23" s="36">
        <v>2</v>
      </c>
      <c r="M23" s="36">
        <v>1</v>
      </c>
      <c r="N23" s="36">
        <v>1</v>
      </c>
      <c r="O23" s="36">
        <v>2</v>
      </c>
      <c r="P23" s="31">
        <v>1.6</v>
      </c>
      <c r="Q23" s="32">
        <v>34</v>
      </c>
      <c r="S23" s="30" t="s">
        <v>26</v>
      </c>
      <c r="T23" s="36">
        <v>3</v>
      </c>
      <c r="U23" s="36">
        <v>3</v>
      </c>
      <c r="V23" s="36">
        <v>1</v>
      </c>
      <c r="W23" s="36">
        <v>1</v>
      </c>
      <c r="X23" s="36">
        <v>2</v>
      </c>
      <c r="Y23" s="31">
        <v>2</v>
      </c>
      <c r="Z23" s="32">
        <v>29</v>
      </c>
      <c r="AB23" s="30" t="s">
        <v>26</v>
      </c>
      <c r="AC23" s="36">
        <v>1</v>
      </c>
      <c r="AD23" s="36">
        <v>3</v>
      </c>
      <c r="AE23" s="36">
        <v>8</v>
      </c>
      <c r="AF23" s="36">
        <v>3</v>
      </c>
      <c r="AG23" s="36">
        <v>5</v>
      </c>
      <c r="AH23" s="31">
        <v>4</v>
      </c>
      <c r="AI23" s="32">
        <v>43</v>
      </c>
      <c r="AK23" s="30" t="s">
        <v>26</v>
      </c>
      <c r="AL23" s="36">
        <v>2</v>
      </c>
      <c r="AM23" s="36">
        <v>5</v>
      </c>
      <c r="AN23" s="36">
        <v>9</v>
      </c>
      <c r="AO23" s="36">
        <v>6</v>
      </c>
      <c r="AP23" s="36">
        <v>6</v>
      </c>
      <c r="AQ23" s="31">
        <v>5.6</v>
      </c>
      <c r="AR23" s="32">
        <v>38</v>
      </c>
    </row>
    <row r="24" spans="1:44" x14ac:dyDescent="0.25">
      <c r="A24" s="30" t="s">
        <v>27</v>
      </c>
      <c r="B24" s="36">
        <v>55</v>
      </c>
      <c r="C24" s="36">
        <v>82</v>
      </c>
      <c r="D24" s="36">
        <v>70</v>
      </c>
      <c r="E24" s="36">
        <v>67</v>
      </c>
      <c r="F24" s="36">
        <v>64</v>
      </c>
      <c r="G24" s="31">
        <v>67.599999999999994</v>
      </c>
      <c r="H24" s="32">
        <v>75</v>
      </c>
      <c r="J24" s="30" t="s">
        <v>27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1">
        <v>0</v>
      </c>
      <c r="Q24" s="32">
        <v>92</v>
      </c>
      <c r="S24" s="30" t="s">
        <v>27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1">
        <v>0</v>
      </c>
      <c r="Z24" s="32">
        <v>92</v>
      </c>
      <c r="AB24" s="30" t="s">
        <v>27</v>
      </c>
      <c r="AC24" s="36">
        <v>0</v>
      </c>
      <c r="AD24" s="36">
        <v>0</v>
      </c>
      <c r="AE24" s="36">
        <v>2</v>
      </c>
      <c r="AF24" s="36">
        <v>2</v>
      </c>
      <c r="AG24" s="36">
        <v>0</v>
      </c>
      <c r="AH24" s="31">
        <v>0.8</v>
      </c>
      <c r="AI24" s="32">
        <v>85</v>
      </c>
      <c r="AK24" s="30" t="s">
        <v>27</v>
      </c>
      <c r="AL24" s="36">
        <v>0</v>
      </c>
      <c r="AM24" s="36">
        <v>0</v>
      </c>
      <c r="AN24" s="36">
        <v>2</v>
      </c>
      <c r="AO24" s="36">
        <v>2</v>
      </c>
      <c r="AP24" s="36">
        <v>0</v>
      </c>
      <c r="AQ24" s="31">
        <v>0.8</v>
      </c>
      <c r="AR24" s="32">
        <v>90</v>
      </c>
    </row>
    <row r="25" spans="1:44" x14ac:dyDescent="0.25">
      <c r="A25" s="30" t="s">
        <v>28</v>
      </c>
      <c r="B25" s="36">
        <v>25</v>
      </c>
      <c r="C25" s="36">
        <v>24</v>
      </c>
      <c r="D25" s="36">
        <v>25</v>
      </c>
      <c r="E25" s="36">
        <v>25</v>
      </c>
      <c r="F25" s="36">
        <v>28</v>
      </c>
      <c r="G25" s="31">
        <v>25.4</v>
      </c>
      <c r="H25" s="32">
        <v>95</v>
      </c>
      <c r="J25" s="30" t="s">
        <v>28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1">
        <v>0</v>
      </c>
      <c r="Q25" s="32">
        <v>92</v>
      </c>
      <c r="S25" s="30" t="s">
        <v>28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1">
        <v>0</v>
      </c>
      <c r="Z25" s="32">
        <v>92</v>
      </c>
      <c r="AB25" s="30" t="s">
        <v>28</v>
      </c>
      <c r="AC25" s="36">
        <v>0</v>
      </c>
      <c r="AD25" s="36">
        <v>0</v>
      </c>
      <c r="AE25" s="36">
        <v>0</v>
      </c>
      <c r="AF25" s="36">
        <v>2</v>
      </c>
      <c r="AG25" s="36">
        <v>1</v>
      </c>
      <c r="AH25" s="31">
        <v>0.6</v>
      </c>
      <c r="AI25" s="32">
        <v>90</v>
      </c>
      <c r="AK25" s="30" t="s">
        <v>28</v>
      </c>
      <c r="AL25" s="36">
        <v>0</v>
      </c>
      <c r="AM25" s="36">
        <v>0</v>
      </c>
      <c r="AN25" s="36">
        <v>0</v>
      </c>
      <c r="AO25" s="36">
        <v>2</v>
      </c>
      <c r="AP25" s="36">
        <v>1</v>
      </c>
      <c r="AQ25" s="31">
        <v>0.6</v>
      </c>
      <c r="AR25" s="32">
        <v>94</v>
      </c>
    </row>
    <row r="26" spans="1:44" x14ac:dyDescent="0.25">
      <c r="A26" s="30" t="s">
        <v>29</v>
      </c>
      <c r="B26" s="36">
        <v>28</v>
      </c>
      <c r="C26" s="36">
        <v>30</v>
      </c>
      <c r="D26" s="36">
        <v>37</v>
      </c>
      <c r="E26" s="36">
        <v>37</v>
      </c>
      <c r="F26" s="36">
        <v>32</v>
      </c>
      <c r="G26" s="31">
        <v>32.799999999999997</v>
      </c>
      <c r="H26" s="32">
        <v>85</v>
      </c>
      <c r="J26" s="30" t="s">
        <v>29</v>
      </c>
      <c r="K26" s="36">
        <v>0</v>
      </c>
      <c r="L26" s="36">
        <v>0</v>
      </c>
      <c r="M26" s="36">
        <v>0</v>
      </c>
      <c r="N26" s="36">
        <v>0</v>
      </c>
      <c r="O26" s="36">
        <v>1</v>
      </c>
      <c r="P26" s="31">
        <v>0.2</v>
      </c>
      <c r="Q26" s="32">
        <v>81</v>
      </c>
      <c r="S26" s="30" t="s">
        <v>29</v>
      </c>
      <c r="T26" s="36">
        <v>0</v>
      </c>
      <c r="U26" s="36">
        <v>0</v>
      </c>
      <c r="V26" s="36">
        <v>0</v>
      </c>
      <c r="W26" s="36">
        <v>0</v>
      </c>
      <c r="X26" s="36">
        <v>1</v>
      </c>
      <c r="Y26" s="31">
        <v>0.2</v>
      </c>
      <c r="Z26" s="32">
        <v>82</v>
      </c>
      <c r="AB26" s="30" t="s">
        <v>29</v>
      </c>
      <c r="AC26" s="36">
        <v>1</v>
      </c>
      <c r="AD26" s="36">
        <v>0</v>
      </c>
      <c r="AE26" s="36">
        <v>1</v>
      </c>
      <c r="AF26" s="36">
        <v>0</v>
      </c>
      <c r="AG26" s="36">
        <v>1</v>
      </c>
      <c r="AH26" s="31">
        <v>0.6</v>
      </c>
      <c r="AI26" s="32">
        <v>90</v>
      </c>
      <c r="AK26" s="30" t="s">
        <v>29</v>
      </c>
      <c r="AL26" s="36">
        <v>1</v>
      </c>
      <c r="AM26" s="36">
        <v>0</v>
      </c>
      <c r="AN26" s="36">
        <v>1</v>
      </c>
      <c r="AO26" s="36">
        <v>0</v>
      </c>
      <c r="AP26" s="36">
        <v>3</v>
      </c>
      <c r="AQ26" s="31">
        <v>1</v>
      </c>
      <c r="AR26" s="32">
        <v>86</v>
      </c>
    </row>
    <row r="27" spans="1:44" x14ac:dyDescent="0.25">
      <c r="A27" s="30" t="s">
        <v>30</v>
      </c>
      <c r="B27" s="36">
        <v>353</v>
      </c>
      <c r="C27" s="36">
        <v>402</v>
      </c>
      <c r="D27" s="36">
        <v>413</v>
      </c>
      <c r="E27" s="36">
        <v>323</v>
      </c>
      <c r="F27" s="36">
        <v>361</v>
      </c>
      <c r="G27" s="31">
        <v>370.4</v>
      </c>
      <c r="H27" s="32">
        <v>28</v>
      </c>
      <c r="J27" s="30" t="s">
        <v>30</v>
      </c>
      <c r="K27" s="36">
        <v>2</v>
      </c>
      <c r="L27" s="36">
        <v>1</v>
      </c>
      <c r="M27" s="36">
        <v>2</v>
      </c>
      <c r="N27" s="36">
        <v>2</v>
      </c>
      <c r="O27" s="36">
        <v>1</v>
      </c>
      <c r="P27" s="31">
        <v>1.6</v>
      </c>
      <c r="Q27" s="32">
        <v>34</v>
      </c>
      <c r="S27" s="30" t="s">
        <v>30</v>
      </c>
      <c r="T27" s="36">
        <v>2</v>
      </c>
      <c r="U27" s="36">
        <v>1</v>
      </c>
      <c r="V27" s="36">
        <v>3</v>
      </c>
      <c r="W27" s="36">
        <v>2</v>
      </c>
      <c r="X27" s="36">
        <v>2</v>
      </c>
      <c r="Y27" s="31">
        <v>2</v>
      </c>
      <c r="Z27" s="32">
        <v>29</v>
      </c>
      <c r="AB27" s="30" t="s">
        <v>30</v>
      </c>
      <c r="AC27" s="36">
        <v>4</v>
      </c>
      <c r="AD27" s="36">
        <v>3</v>
      </c>
      <c r="AE27" s="36">
        <v>6</v>
      </c>
      <c r="AF27" s="36">
        <v>6</v>
      </c>
      <c r="AG27" s="36">
        <v>3</v>
      </c>
      <c r="AH27" s="31">
        <v>4.4000000000000004</v>
      </c>
      <c r="AI27" s="32">
        <v>36</v>
      </c>
      <c r="AK27" s="30" t="s">
        <v>30</v>
      </c>
      <c r="AL27" s="36">
        <v>10</v>
      </c>
      <c r="AM27" s="36">
        <v>7</v>
      </c>
      <c r="AN27" s="36">
        <v>7</v>
      </c>
      <c r="AO27" s="36">
        <v>11</v>
      </c>
      <c r="AP27" s="36">
        <v>8</v>
      </c>
      <c r="AQ27" s="31">
        <v>8.6</v>
      </c>
      <c r="AR27" s="32">
        <v>22</v>
      </c>
    </row>
    <row r="28" spans="1:44" x14ac:dyDescent="0.25">
      <c r="A28" s="30" t="s">
        <v>31</v>
      </c>
      <c r="B28" s="36">
        <v>204</v>
      </c>
      <c r="C28" s="36">
        <v>239</v>
      </c>
      <c r="D28" s="36">
        <v>219</v>
      </c>
      <c r="E28" s="36">
        <v>201</v>
      </c>
      <c r="F28" s="36">
        <v>184</v>
      </c>
      <c r="G28" s="31">
        <v>209.4</v>
      </c>
      <c r="H28" s="32">
        <v>45</v>
      </c>
      <c r="J28" s="30" t="s">
        <v>31</v>
      </c>
      <c r="K28" s="36">
        <v>2</v>
      </c>
      <c r="L28" s="36">
        <v>2</v>
      </c>
      <c r="M28" s="36">
        <v>2</v>
      </c>
      <c r="N28" s="36">
        <v>0</v>
      </c>
      <c r="O28" s="36">
        <v>4</v>
      </c>
      <c r="P28" s="31">
        <v>2</v>
      </c>
      <c r="Q28" s="32">
        <v>24</v>
      </c>
      <c r="S28" s="30" t="s">
        <v>31</v>
      </c>
      <c r="T28" s="36">
        <v>2</v>
      </c>
      <c r="U28" s="36">
        <v>2</v>
      </c>
      <c r="V28" s="36">
        <v>3</v>
      </c>
      <c r="W28" s="36">
        <v>0</v>
      </c>
      <c r="X28" s="36">
        <v>4</v>
      </c>
      <c r="Y28" s="31">
        <v>2.2000000000000002</v>
      </c>
      <c r="Z28" s="32">
        <v>25</v>
      </c>
      <c r="AB28" s="30" t="s">
        <v>31</v>
      </c>
      <c r="AC28" s="36">
        <v>6</v>
      </c>
      <c r="AD28" s="36">
        <v>10</v>
      </c>
      <c r="AE28" s="36">
        <v>15</v>
      </c>
      <c r="AF28" s="36">
        <v>9</v>
      </c>
      <c r="AG28" s="36">
        <v>12</v>
      </c>
      <c r="AH28" s="31">
        <v>10.4</v>
      </c>
      <c r="AI28" s="32">
        <v>14</v>
      </c>
      <c r="AK28" s="30" t="s">
        <v>31</v>
      </c>
      <c r="AL28" s="36">
        <v>9</v>
      </c>
      <c r="AM28" s="36">
        <v>13</v>
      </c>
      <c r="AN28" s="36">
        <v>21</v>
      </c>
      <c r="AO28" s="36">
        <v>13</v>
      </c>
      <c r="AP28" s="36">
        <v>21</v>
      </c>
      <c r="AQ28" s="31">
        <v>15.4</v>
      </c>
      <c r="AR28" s="32">
        <v>12</v>
      </c>
    </row>
    <row r="29" spans="1:44" x14ac:dyDescent="0.25">
      <c r="A29" s="30" t="s">
        <v>32</v>
      </c>
      <c r="B29" s="36">
        <v>281</v>
      </c>
      <c r="C29" s="36">
        <v>332</v>
      </c>
      <c r="D29" s="36">
        <v>289</v>
      </c>
      <c r="E29" s="36">
        <v>341</v>
      </c>
      <c r="F29" s="36">
        <v>320</v>
      </c>
      <c r="G29" s="31">
        <v>312.60000000000002</v>
      </c>
      <c r="H29" s="32">
        <v>33</v>
      </c>
      <c r="J29" s="30" t="s">
        <v>32</v>
      </c>
      <c r="K29" s="36">
        <v>0</v>
      </c>
      <c r="L29" s="36">
        <v>1</v>
      </c>
      <c r="M29" s="36">
        <v>0</v>
      </c>
      <c r="N29" s="36">
        <v>0</v>
      </c>
      <c r="O29" s="36">
        <v>3</v>
      </c>
      <c r="P29" s="31">
        <v>0.8</v>
      </c>
      <c r="Q29" s="32">
        <v>52</v>
      </c>
      <c r="S29" s="30" t="s">
        <v>32</v>
      </c>
      <c r="T29" s="36">
        <v>0</v>
      </c>
      <c r="U29" s="36">
        <v>1</v>
      </c>
      <c r="V29" s="36">
        <v>0</v>
      </c>
      <c r="W29" s="36">
        <v>0</v>
      </c>
      <c r="X29" s="36">
        <v>4</v>
      </c>
      <c r="Y29" s="31">
        <v>1</v>
      </c>
      <c r="Z29" s="32">
        <v>47</v>
      </c>
      <c r="AB29" s="30" t="s">
        <v>32</v>
      </c>
      <c r="AC29" s="36">
        <v>7</v>
      </c>
      <c r="AD29" s="36">
        <v>3</v>
      </c>
      <c r="AE29" s="36">
        <v>5</v>
      </c>
      <c r="AF29" s="36">
        <v>13</v>
      </c>
      <c r="AG29" s="36">
        <v>6</v>
      </c>
      <c r="AH29" s="31">
        <v>6.8</v>
      </c>
      <c r="AI29" s="32">
        <v>22</v>
      </c>
      <c r="AK29" s="30" t="s">
        <v>32</v>
      </c>
      <c r="AL29" s="36">
        <v>9</v>
      </c>
      <c r="AM29" s="36">
        <v>5</v>
      </c>
      <c r="AN29" s="36">
        <v>6</v>
      </c>
      <c r="AO29" s="36">
        <v>15</v>
      </c>
      <c r="AP29" s="36">
        <v>7</v>
      </c>
      <c r="AQ29" s="31">
        <v>8.4</v>
      </c>
      <c r="AR29" s="32">
        <v>25</v>
      </c>
    </row>
    <row r="30" spans="1:44" x14ac:dyDescent="0.25">
      <c r="A30" s="30" t="s">
        <v>33</v>
      </c>
      <c r="B30" s="36">
        <v>974</v>
      </c>
      <c r="C30" s="36">
        <v>1159</v>
      </c>
      <c r="D30" s="36">
        <v>932</v>
      </c>
      <c r="E30" s="36">
        <v>962</v>
      </c>
      <c r="F30" s="36">
        <v>830</v>
      </c>
      <c r="G30" s="31">
        <v>971.4</v>
      </c>
      <c r="H30" s="32">
        <v>8</v>
      </c>
      <c r="J30" s="30" t="s">
        <v>33</v>
      </c>
      <c r="K30" s="36">
        <v>3</v>
      </c>
      <c r="L30" s="36">
        <v>5</v>
      </c>
      <c r="M30" s="36">
        <v>7</v>
      </c>
      <c r="N30" s="36">
        <v>1</v>
      </c>
      <c r="O30" s="36">
        <v>0</v>
      </c>
      <c r="P30" s="31">
        <v>3.2</v>
      </c>
      <c r="Q30" s="32">
        <v>10</v>
      </c>
      <c r="S30" s="30" t="s">
        <v>33</v>
      </c>
      <c r="T30" s="36">
        <v>4</v>
      </c>
      <c r="U30" s="36">
        <v>5</v>
      </c>
      <c r="V30" s="36">
        <v>7</v>
      </c>
      <c r="W30" s="36">
        <v>1</v>
      </c>
      <c r="X30" s="36">
        <v>0</v>
      </c>
      <c r="Y30" s="31">
        <v>3.4</v>
      </c>
      <c r="Z30" s="32">
        <v>10</v>
      </c>
      <c r="AB30" s="30" t="s">
        <v>33</v>
      </c>
      <c r="AC30" s="36">
        <v>14</v>
      </c>
      <c r="AD30" s="36">
        <v>20</v>
      </c>
      <c r="AE30" s="36">
        <v>18</v>
      </c>
      <c r="AF30" s="36">
        <v>20</v>
      </c>
      <c r="AG30" s="36">
        <v>18</v>
      </c>
      <c r="AH30" s="31">
        <v>18</v>
      </c>
      <c r="AI30" s="32">
        <v>3</v>
      </c>
      <c r="AK30" s="30" t="s">
        <v>33</v>
      </c>
      <c r="AL30" s="36">
        <v>17</v>
      </c>
      <c r="AM30" s="36">
        <v>24</v>
      </c>
      <c r="AN30" s="36">
        <v>21</v>
      </c>
      <c r="AO30" s="36">
        <v>24</v>
      </c>
      <c r="AP30" s="36">
        <v>19</v>
      </c>
      <c r="AQ30" s="31">
        <v>21</v>
      </c>
      <c r="AR30" s="32">
        <v>6</v>
      </c>
    </row>
    <row r="31" spans="1:44" x14ac:dyDescent="0.25">
      <c r="A31" s="30" t="s">
        <v>34</v>
      </c>
      <c r="B31" s="36">
        <v>56</v>
      </c>
      <c r="C31" s="36">
        <v>61</v>
      </c>
      <c r="D31" s="36">
        <v>67</v>
      </c>
      <c r="E31" s="36">
        <v>80</v>
      </c>
      <c r="F31" s="36">
        <v>54</v>
      </c>
      <c r="G31" s="31">
        <v>63.6</v>
      </c>
      <c r="H31" s="32">
        <v>77</v>
      </c>
      <c r="J31" s="30" t="s">
        <v>34</v>
      </c>
      <c r="K31" s="36">
        <v>0</v>
      </c>
      <c r="L31" s="36">
        <v>2</v>
      </c>
      <c r="M31" s="36">
        <v>1</v>
      </c>
      <c r="N31" s="36">
        <v>0</v>
      </c>
      <c r="O31" s="36">
        <v>0</v>
      </c>
      <c r="P31" s="31">
        <v>0.6</v>
      </c>
      <c r="Q31" s="32">
        <v>60</v>
      </c>
      <c r="S31" s="30" t="s">
        <v>34</v>
      </c>
      <c r="T31" s="36">
        <v>0</v>
      </c>
      <c r="U31" s="36">
        <v>2</v>
      </c>
      <c r="V31" s="36">
        <v>1</v>
      </c>
      <c r="W31" s="36">
        <v>0</v>
      </c>
      <c r="X31" s="36">
        <v>0</v>
      </c>
      <c r="Y31" s="31">
        <v>0.6</v>
      </c>
      <c r="Z31" s="32">
        <v>63</v>
      </c>
      <c r="AB31" s="30" t="s">
        <v>34</v>
      </c>
      <c r="AC31" s="36">
        <v>2</v>
      </c>
      <c r="AD31" s="36">
        <v>3</v>
      </c>
      <c r="AE31" s="36">
        <v>2</v>
      </c>
      <c r="AF31" s="36">
        <v>3</v>
      </c>
      <c r="AG31" s="36">
        <v>4</v>
      </c>
      <c r="AH31" s="31">
        <v>2.8</v>
      </c>
      <c r="AI31" s="32">
        <v>56</v>
      </c>
      <c r="AK31" s="30" t="s">
        <v>34</v>
      </c>
      <c r="AL31" s="36">
        <v>2</v>
      </c>
      <c r="AM31" s="36">
        <v>4</v>
      </c>
      <c r="AN31" s="36">
        <v>5</v>
      </c>
      <c r="AO31" s="36">
        <v>3</v>
      </c>
      <c r="AP31" s="36">
        <v>4</v>
      </c>
      <c r="AQ31" s="31">
        <v>3.6</v>
      </c>
      <c r="AR31" s="32">
        <v>61</v>
      </c>
    </row>
    <row r="32" spans="1:44" x14ac:dyDescent="0.25">
      <c r="A32" s="30" t="s">
        <v>35</v>
      </c>
      <c r="B32" s="36">
        <v>171</v>
      </c>
      <c r="C32" s="36">
        <v>158</v>
      </c>
      <c r="D32" s="36">
        <v>168</v>
      </c>
      <c r="E32" s="36">
        <v>179</v>
      </c>
      <c r="F32" s="36">
        <v>186</v>
      </c>
      <c r="G32" s="31">
        <v>172.4</v>
      </c>
      <c r="H32" s="32">
        <v>50</v>
      </c>
      <c r="J32" s="30" t="s">
        <v>35</v>
      </c>
      <c r="K32" s="36">
        <v>0</v>
      </c>
      <c r="L32" s="36">
        <v>0</v>
      </c>
      <c r="M32" s="36">
        <v>1</v>
      </c>
      <c r="N32" s="36">
        <v>0</v>
      </c>
      <c r="O32" s="36">
        <v>1</v>
      </c>
      <c r="P32" s="31">
        <v>0.4</v>
      </c>
      <c r="Q32" s="32">
        <v>69</v>
      </c>
      <c r="S32" s="30" t="s">
        <v>35</v>
      </c>
      <c r="T32" s="36">
        <v>0</v>
      </c>
      <c r="U32" s="36">
        <v>0</v>
      </c>
      <c r="V32" s="36">
        <v>1</v>
      </c>
      <c r="W32" s="36">
        <v>0</v>
      </c>
      <c r="X32" s="36">
        <v>1</v>
      </c>
      <c r="Y32" s="31">
        <v>0.4</v>
      </c>
      <c r="Z32" s="32">
        <v>71</v>
      </c>
      <c r="AB32" s="30" t="s">
        <v>35</v>
      </c>
      <c r="AC32" s="36">
        <v>1</v>
      </c>
      <c r="AD32" s="36">
        <v>3</v>
      </c>
      <c r="AE32" s="36">
        <v>3</v>
      </c>
      <c r="AF32" s="36">
        <v>1</v>
      </c>
      <c r="AG32" s="36">
        <v>1</v>
      </c>
      <c r="AH32" s="31">
        <v>1.8</v>
      </c>
      <c r="AI32" s="32">
        <v>72</v>
      </c>
      <c r="AK32" s="30" t="s">
        <v>35</v>
      </c>
      <c r="AL32" s="36">
        <v>1</v>
      </c>
      <c r="AM32" s="36">
        <v>3</v>
      </c>
      <c r="AN32" s="36">
        <v>4</v>
      </c>
      <c r="AO32" s="36">
        <v>1</v>
      </c>
      <c r="AP32" s="36">
        <v>1</v>
      </c>
      <c r="AQ32" s="31">
        <v>2</v>
      </c>
      <c r="AR32" s="32">
        <v>76</v>
      </c>
    </row>
    <row r="33" spans="1:44" x14ac:dyDescent="0.25">
      <c r="A33" s="30" t="s">
        <v>36</v>
      </c>
      <c r="B33" s="36">
        <v>519</v>
      </c>
      <c r="C33" s="36">
        <v>655</v>
      </c>
      <c r="D33" s="36">
        <v>653</v>
      </c>
      <c r="E33" s="36">
        <v>635</v>
      </c>
      <c r="F33" s="36">
        <v>635</v>
      </c>
      <c r="G33" s="31">
        <v>619.4</v>
      </c>
      <c r="H33" s="32">
        <v>17</v>
      </c>
      <c r="J33" s="30" t="s">
        <v>36</v>
      </c>
      <c r="K33" s="36">
        <v>4</v>
      </c>
      <c r="L33" s="36">
        <v>1</v>
      </c>
      <c r="M33" s="36">
        <v>1</v>
      </c>
      <c r="N33" s="36">
        <v>4</v>
      </c>
      <c r="O33" s="36">
        <v>3</v>
      </c>
      <c r="P33" s="31">
        <v>2.6</v>
      </c>
      <c r="Q33" s="32">
        <v>18</v>
      </c>
      <c r="S33" s="30" t="s">
        <v>36</v>
      </c>
      <c r="T33" s="36">
        <v>4</v>
      </c>
      <c r="U33" s="36">
        <v>1</v>
      </c>
      <c r="V33" s="36">
        <v>2</v>
      </c>
      <c r="W33" s="36">
        <v>4</v>
      </c>
      <c r="X33" s="36">
        <v>3</v>
      </c>
      <c r="Y33" s="31">
        <v>2.8</v>
      </c>
      <c r="Z33" s="32">
        <v>17</v>
      </c>
      <c r="AB33" s="30" t="s">
        <v>36</v>
      </c>
      <c r="AC33" s="36">
        <v>12</v>
      </c>
      <c r="AD33" s="36">
        <v>13</v>
      </c>
      <c r="AE33" s="36">
        <v>14</v>
      </c>
      <c r="AF33" s="36">
        <v>15</v>
      </c>
      <c r="AG33" s="36">
        <v>21</v>
      </c>
      <c r="AH33" s="31">
        <v>15</v>
      </c>
      <c r="AI33" s="32">
        <v>7</v>
      </c>
      <c r="AK33" s="30" t="s">
        <v>36</v>
      </c>
      <c r="AL33" s="36">
        <v>15</v>
      </c>
      <c r="AM33" s="36">
        <v>15</v>
      </c>
      <c r="AN33" s="36">
        <v>17</v>
      </c>
      <c r="AO33" s="36">
        <v>20</v>
      </c>
      <c r="AP33" s="36">
        <v>27</v>
      </c>
      <c r="AQ33" s="31">
        <v>18.8</v>
      </c>
      <c r="AR33" s="32">
        <v>7</v>
      </c>
    </row>
    <row r="34" spans="1:44" x14ac:dyDescent="0.25">
      <c r="A34" s="30" t="s">
        <v>37</v>
      </c>
      <c r="B34" s="36">
        <v>129</v>
      </c>
      <c r="C34" s="36">
        <v>148</v>
      </c>
      <c r="D34" s="36">
        <v>141</v>
      </c>
      <c r="E34" s="36">
        <v>150</v>
      </c>
      <c r="F34" s="36">
        <v>158</v>
      </c>
      <c r="G34" s="31">
        <v>145.19999999999999</v>
      </c>
      <c r="H34" s="32">
        <v>60</v>
      </c>
      <c r="J34" s="30" t="s">
        <v>37</v>
      </c>
      <c r="K34" s="36">
        <v>0</v>
      </c>
      <c r="L34" s="36">
        <v>0</v>
      </c>
      <c r="M34" s="36">
        <v>3</v>
      </c>
      <c r="N34" s="36">
        <v>1</v>
      </c>
      <c r="O34" s="36">
        <v>1</v>
      </c>
      <c r="P34" s="31">
        <v>1</v>
      </c>
      <c r="Q34" s="32">
        <v>46</v>
      </c>
      <c r="S34" s="30" t="s">
        <v>37</v>
      </c>
      <c r="T34" s="36">
        <v>0</v>
      </c>
      <c r="U34" s="36">
        <v>0</v>
      </c>
      <c r="V34" s="36">
        <v>3</v>
      </c>
      <c r="W34" s="36">
        <v>1</v>
      </c>
      <c r="X34" s="36">
        <v>1</v>
      </c>
      <c r="Y34" s="31">
        <v>1</v>
      </c>
      <c r="Z34" s="32">
        <v>47</v>
      </c>
      <c r="AB34" s="30" t="s">
        <v>37</v>
      </c>
      <c r="AC34" s="36">
        <v>5</v>
      </c>
      <c r="AD34" s="36">
        <v>6</v>
      </c>
      <c r="AE34" s="36">
        <v>3</v>
      </c>
      <c r="AF34" s="36">
        <v>3</v>
      </c>
      <c r="AG34" s="36">
        <v>3</v>
      </c>
      <c r="AH34" s="31">
        <v>4</v>
      </c>
      <c r="AI34" s="32">
        <v>43</v>
      </c>
      <c r="AK34" s="30" t="s">
        <v>37</v>
      </c>
      <c r="AL34" s="36">
        <v>7</v>
      </c>
      <c r="AM34" s="36">
        <v>9</v>
      </c>
      <c r="AN34" s="36">
        <v>3</v>
      </c>
      <c r="AO34" s="36">
        <v>4</v>
      </c>
      <c r="AP34" s="36">
        <v>5</v>
      </c>
      <c r="AQ34" s="31">
        <v>5.6</v>
      </c>
      <c r="AR34" s="32">
        <v>38</v>
      </c>
    </row>
    <row r="35" spans="1:44" x14ac:dyDescent="0.25">
      <c r="A35" s="30" t="s">
        <v>38</v>
      </c>
      <c r="B35" s="36">
        <v>185</v>
      </c>
      <c r="C35" s="36">
        <v>209</v>
      </c>
      <c r="D35" s="36">
        <v>234</v>
      </c>
      <c r="E35" s="36">
        <v>233</v>
      </c>
      <c r="F35" s="36">
        <v>245</v>
      </c>
      <c r="G35" s="31">
        <v>221.2</v>
      </c>
      <c r="H35" s="32">
        <v>44</v>
      </c>
      <c r="J35" s="30" t="s">
        <v>38</v>
      </c>
      <c r="K35" s="36">
        <v>4</v>
      </c>
      <c r="L35" s="36">
        <v>3</v>
      </c>
      <c r="M35" s="36">
        <v>0</v>
      </c>
      <c r="N35" s="36">
        <v>0</v>
      </c>
      <c r="O35" s="36">
        <v>3</v>
      </c>
      <c r="P35" s="31">
        <v>2</v>
      </c>
      <c r="Q35" s="32">
        <v>24</v>
      </c>
      <c r="S35" s="30" t="s">
        <v>38</v>
      </c>
      <c r="T35" s="36">
        <v>4</v>
      </c>
      <c r="U35" s="36">
        <v>3</v>
      </c>
      <c r="V35" s="36">
        <v>0</v>
      </c>
      <c r="W35" s="36">
        <v>0</v>
      </c>
      <c r="X35" s="36">
        <v>3</v>
      </c>
      <c r="Y35" s="31">
        <v>2</v>
      </c>
      <c r="Z35" s="32">
        <v>29</v>
      </c>
      <c r="AB35" s="30" t="s">
        <v>38</v>
      </c>
      <c r="AC35" s="36">
        <v>1</v>
      </c>
      <c r="AD35" s="36">
        <v>2</v>
      </c>
      <c r="AE35" s="36">
        <v>4</v>
      </c>
      <c r="AF35" s="36">
        <v>1</v>
      </c>
      <c r="AG35" s="36">
        <v>5</v>
      </c>
      <c r="AH35" s="31">
        <v>2.6</v>
      </c>
      <c r="AI35" s="32">
        <v>62</v>
      </c>
      <c r="AK35" s="30" t="s">
        <v>38</v>
      </c>
      <c r="AL35" s="36">
        <v>4</v>
      </c>
      <c r="AM35" s="36">
        <v>4</v>
      </c>
      <c r="AN35" s="36">
        <v>5</v>
      </c>
      <c r="AO35" s="36">
        <v>1</v>
      </c>
      <c r="AP35" s="36">
        <v>7</v>
      </c>
      <c r="AQ35" s="31">
        <v>4.2</v>
      </c>
      <c r="AR35" s="32">
        <v>51</v>
      </c>
    </row>
    <row r="36" spans="1:44" x14ac:dyDescent="0.25">
      <c r="A36" s="30" t="s">
        <v>39</v>
      </c>
      <c r="B36" s="36">
        <v>833</v>
      </c>
      <c r="C36" s="36">
        <v>1067</v>
      </c>
      <c r="D36" s="36">
        <v>1137</v>
      </c>
      <c r="E36" s="36">
        <v>1085</v>
      </c>
      <c r="F36" s="36">
        <v>1065</v>
      </c>
      <c r="G36" s="31">
        <v>1037.4000000000001</v>
      </c>
      <c r="H36" s="32">
        <v>6</v>
      </c>
      <c r="J36" s="30" t="s">
        <v>39</v>
      </c>
      <c r="K36" s="36">
        <v>5</v>
      </c>
      <c r="L36" s="36">
        <v>2</v>
      </c>
      <c r="M36" s="36">
        <v>4</v>
      </c>
      <c r="N36" s="36">
        <v>1</v>
      </c>
      <c r="O36" s="36">
        <v>2</v>
      </c>
      <c r="P36" s="31">
        <v>2.8</v>
      </c>
      <c r="Q36" s="32">
        <v>13</v>
      </c>
      <c r="S36" s="30" t="s">
        <v>39</v>
      </c>
      <c r="T36" s="36">
        <v>5</v>
      </c>
      <c r="U36" s="36">
        <v>2</v>
      </c>
      <c r="V36" s="36">
        <v>4</v>
      </c>
      <c r="W36" s="36">
        <v>1</v>
      </c>
      <c r="X36" s="36">
        <v>2</v>
      </c>
      <c r="Y36" s="31">
        <v>2.8</v>
      </c>
      <c r="Z36" s="32">
        <v>17</v>
      </c>
      <c r="AB36" s="30" t="s">
        <v>39</v>
      </c>
      <c r="AC36" s="36">
        <v>8</v>
      </c>
      <c r="AD36" s="36">
        <v>10</v>
      </c>
      <c r="AE36" s="36">
        <v>13</v>
      </c>
      <c r="AF36" s="36">
        <v>8</v>
      </c>
      <c r="AG36" s="36">
        <v>1</v>
      </c>
      <c r="AH36" s="31">
        <v>8</v>
      </c>
      <c r="AI36" s="32">
        <v>16</v>
      </c>
      <c r="AK36" s="30" t="s">
        <v>39</v>
      </c>
      <c r="AL36" s="36">
        <v>10</v>
      </c>
      <c r="AM36" s="36">
        <v>14</v>
      </c>
      <c r="AN36" s="36">
        <v>16</v>
      </c>
      <c r="AO36" s="36">
        <v>12</v>
      </c>
      <c r="AP36" s="36">
        <v>1</v>
      </c>
      <c r="AQ36" s="31">
        <v>10.6</v>
      </c>
      <c r="AR36" s="32">
        <v>18</v>
      </c>
    </row>
    <row r="37" spans="1:44" x14ac:dyDescent="0.25">
      <c r="A37" s="30" t="s">
        <v>40</v>
      </c>
      <c r="B37" s="36">
        <v>139</v>
      </c>
      <c r="C37" s="36">
        <v>140</v>
      </c>
      <c r="D37" s="36">
        <v>112</v>
      </c>
      <c r="E37" s="36">
        <v>121</v>
      </c>
      <c r="F37" s="36">
        <v>127</v>
      </c>
      <c r="G37" s="31">
        <v>127.8</v>
      </c>
      <c r="H37" s="32">
        <v>62</v>
      </c>
      <c r="J37" s="30" t="s">
        <v>40</v>
      </c>
      <c r="K37" s="36">
        <v>1</v>
      </c>
      <c r="L37" s="36">
        <v>1</v>
      </c>
      <c r="M37" s="36">
        <v>1</v>
      </c>
      <c r="N37" s="36">
        <v>2</v>
      </c>
      <c r="O37" s="36">
        <v>1</v>
      </c>
      <c r="P37" s="31">
        <v>1.2</v>
      </c>
      <c r="Q37" s="32">
        <v>41</v>
      </c>
      <c r="S37" s="30" t="s">
        <v>40</v>
      </c>
      <c r="T37" s="36">
        <v>1</v>
      </c>
      <c r="U37" s="36">
        <v>1</v>
      </c>
      <c r="V37" s="36">
        <v>1</v>
      </c>
      <c r="W37" s="36">
        <v>2</v>
      </c>
      <c r="X37" s="36">
        <v>1</v>
      </c>
      <c r="Y37" s="31">
        <v>1.2</v>
      </c>
      <c r="Z37" s="32">
        <v>44</v>
      </c>
      <c r="AB37" s="30" t="s">
        <v>40</v>
      </c>
      <c r="AC37" s="36">
        <v>3</v>
      </c>
      <c r="AD37" s="36">
        <v>4</v>
      </c>
      <c r="AE37" s="36">
        <v>3</v>
      </c>
      <c r="AF37" s="36">
        <v>5</v>
      </c>
      <c r="AG37" s="36">
        <v>2</v>
      </c>
      <c r="AH37" s="31">
        <v>3.4</v>
      </c>
      <c r="AI37" s="32">
        <v>49</v>
      </c>
      <c r="AK37" s="30" t="s">
        <v>40</v>
      </c>
      <c r="AL37" s="36">
        <v>4</v>
      </c>
      <c r="AM37" s="36">
        <v>4</v>
      </c>
      <c r="AN37" s="36">
        <v>4</v>
      </c>
      <c r="AO37" s="36">
        <v>6</v>
      </c>
      <c r="AP37" s="36">
        <v>3</v>
      </c>
      <c r="AQ37" s="31">
        <v>4.2</v>
      </c>
      <c r="AR37" s="32">
        <v>51</v>
      </c>
    </row>
    <row r="38" spans="1:44" x14ac:dyDescent="0.25">
      <c r="A38" s="30" t="s">
        <v>41</v>
      </c>
      <c r="B38" s="36">
        <v>1434</v>
      </c>
      <c r="C38" s="36">
        <v>1730</v>
      </c>
      <c r="D38" s="36">
        <v>1694</v>
      </c>
      <c r="E38" s="36">
        <v>1722</v>
      </c>
      <c r="F38" s="36">
        <v>1638</v>
      </c>
      <c r="G38" s="31">
        <v>1643.6</v>
      </c>
      <c r="H38" s="32">
        <v>4</v>
      </c>
      <c r="J38" s="30" t="s">
        <v>41</v>
      </c>
      <c r="K38" s="36">
        <v>5</v>
      </c>
      <c r="L38" s="36">
        <v>5</v>
      </c>
      <c r="M38" s="36">
        <v>3</v>
      </c>
      <c r="N38" s="36">
        <v>9</v>
      </c>
      <c r="O38" s="36">
        <v>5</v>
      </c>
      <c r="P38" s="31">
        <v>5.4</v>
      </c>
      <c r="Q38" s="32">
        <v>4</v>
      </c>
      <c r="S38" s="30" t="s">
        <v>41</v>
      </c>
      <c r="T38" s="36">
        <v>5</v>
      </c>
      <c r="U38" s="36">
        <v>5</v>
      </c>
      <c r="V38" s="36">
        <v>3</v>
      </c>
      <c r="W38" s="36">
        <v>11</v>
      </c>
      <c r="X38" s="36">
        <v>5</v>
      </c>
      <c r="Y38" s="31">
        <v>5.8</v>
      </c>
      <c r="Z38" s="32">
        <v>6</v>
      </c>
      <c r="AB38" s="30" t="s">
        <v>41</v>
      </c>
      <c r="AC38" s="36">
        <v>20</v>
      </c>
      <c r="AD38" s="36">
        <v>20</v>
      </c>
      <c r="AE38" s="36">
        <v>19</v>
      </c>
      <c r="AF38" s="36">
        <v>26</v>
      </c>
      <c r="AG38" s="36">
        <v>19</v>
      </c>
      <c r="AH38" s="31">
        <v>20.8</v>
      </c>
      <c r="AI38" s="32">
        <v>2</v>
      </c>
      <c r="AK38" s="30" t="s">
        <v>41</v>
      </c>
      <c r="AL38" s="36">
        <v>30</v>
      </c>
      <c r="AM38" s="36">
        <v>25</v>
      </c>
      <c r="AN38" s="36">
        <v>22</v>
      </c>
      <c r="AO38" s="36">
        <v>31</v>
      </c>
      <c r="AP38" s="36">
        <v>26</v>
      </c>
      <c r="AQ38" s="31">
        <v>26.8</v>
      </c>
      <c r="AR38" s="32">
        <v>2</v>
      </c>
    </row>
    <row r="39" spans="1:44" x14ac:dyDescent="0.25">
      <c r="A39" s="30" t="s">
        <v>42</v>
      </c>
      <c r="B39" s="36">
        <v>143</v>
      </c>
      <c r="C39" s="36">
        <v>199</v>
      </c>
      <c r="D39" s="36">
        <v>189</v>
      </c>
      <c r="E39" s="36">
        <v>245</v>
      </c>
      <c r="F39" s="36">
        <v>228</v>
      </c>
      <c r="G39" s="31">
        <v>200.8</v>
      </c>
      <c r="H39" s="32">
        <v>46</v>
      </c>
      <c r="J39" s="30" t="s">
        <v>42</v>
      </c>
      <c r="K39" s="36">
        <v>1</v>
      </c>
      <c r="L39" s="36">
        <v>1</v>
      </c>
      <c r="M39" s="36">
        <v>3</v>
      </c>
      <c r="N39" s="36">
        <v>1</v>
      </c>
      <c r="O39" s="36">
        <v>3</v>
      </c>
      <c r="P39" s="31">
        <v>1.8</v>
      </c>
      <c r="Q39" s="32">
        <v>32</v>
      </c>
      <c r="S39" s="30" t="s">
        <v>42</v>
      </c>
      <c r="T39" s="36">
        <v>3</v>
      </c>
      <c r="U39" s="36">
        <v>1</v>
      </c>
      <c r="V39" s="36">
        <v>4</v>
      </c>
      <c r="W39" s="36">
        <v>1</v>
      </c>
      <c r="X39" s="36">
        <v>4</v>
      </c>
      <c r="Y39" s="31">
        <v>2.6</v>
      </c>
      <c r="Z39" s="32">
        <v>22</v>
      </c>
      <c r="AB39" s="30" t="s">
        <v>42</v>
      </c>
      <c r="AC39" s="36">
        <v>7</v>
      </c>
      <c r="AD39" s="36">
        <v>4</v>
      </c>
      <c r="AE39" s="36">
        <v>7</v>
      </c>
      <c r="AF39" s="36">
        <v>5</v>
      </c>
      <c r="AG39" s="36">
        <v>1</v>
      </c>
      <c r="AH39" s="31">
        <v>4.8</v>
      </c>
      <c r="AI39" s="32">
        <v>31</v>
      </c>
      <c r="AK39" s="30" t="s">
        <v>42</v>
      </c>
      <c r="AL39" s="36">
        <v>14</v>
      </c>
      <c r="AM39" s="36">
        <v>7</v>
      </c>
      <c r="AN39" s="36">
        <v>10</v>
      </c>
      <c r="AO39" s="36">
        <v>11</v>
      </c>
      <c r="AP39" s="36">
        <v>1</v>
      </c>
      <c r="AQ39" s="31">
        <v>8.6</v>
      </c>
      <c r="AR39" s="32">
        <v>22</v>
      </c>
    </row>
    <row r="40" spans="1:44" x14ac:dyDescent="0.25">
      <c r="A40" s="30" t="s">
        <v>43</v>
      </c>
      <c r="B40" s="36">
        <v>795</v>
      </c>
      <c r="C40" s="36">
        <v>955</v>
      </c>
      <c r="D40" s="36">
        <v>882</v>
      </c>
      <c r="E40" s="36">
        <v>928</v>
      </c>
      <c r="F40" s="36">
        <v>905</v>
      </c>
      <c r="G40" s="31">
        <v>893</v>
      </c>
      <c r="H40" s="32">
        <v>12</v>
      </c>
      <c r="J40" s="30" t="s">
        <v>43</v>
      </c>
      <c r="K40" s="36">
        <v>1</v>
      </c>
      <c r="L40" s="36">
        <v>0</v>
      </c>
      <c r="M40" s="36">
        <v>2</v>
      </c>
      <c r="N40" s="36">
        <v>4</v>
      </c>
      <c r="O40" s="36">
        <v>3</v>
      </c>
      <c r="P40" s="31">
        <v>2</v>
      </c>
      <c r="Q40" s="32">
        <v>24</v>
      </c>
      <c r="S40" s="30" t="s">
        <v>43</v>
      </c>
      <c r="T40" s="36">
        <v>1</v>
      </c>
      <c r="U40" s="36">
        <v>0</v>
      </c>
      <c r="V40" s="36">
        <v>2</v>
      </c>
      <c r="W40" s="36">
        <v>5</v>
      </c>
      <c r="X40" s="36">
        <v>3</v>
      </c>
      <c r="Y40" s="31">
        <v>2.2000000000000002</v>
      </c>
      <c r="Z40" s="32">
        <v>25</v>
      </c>
      <c r="AB40" s="30" t="s">
        <v>43</v>
      </c>
      <c r="AC40" s="36">
        <v>11</v>
      </c>
      <c r="AD40" s="36">
        <v>5</v>
      </c>
      <c r="AE40" s="36">
        <v>8</v>
      </c>
      <c r="AF40" s="36">
        <v>10</v>
      </c>
      <c r="AG40" s="36">
        <v>14</v>
      </c>
      <c r="AH40" s="31">
        <v>9.6</v>
      </c>
      <c r="AI40" s="32">
        <v>15</v>
      </c>
      <c r="AK40" s="30" t="s">
        <v>43</v>
      </c>
      <c r="AL40" s="36">
        <v>11</v>
      </c>
      <c r="AM40" s="36">
        <v>5</v>
      </c>
      <c r="AN40" s="36">
        <v>8</v>
      </c>
      <c r="AO40" s="36">
        <v>16</v>
      </c>
      <c r="AP40" s="36">
        <v>18</v>
      </c>
      <c r="AQ40" s="31">
        <v>11.6</v>
      </c>
      <c r="AR40" s="32">
        <v>15</v>
      </c>
    </row>
    <row r="41" spans="1:44" x14ac:dyDescent="0.25">
      <c r="A41" s="30" t="s">
        <v>44</v>
      </c>
      <c r="B41" s="36">
        <v>13</v>
      </c>
      <c r="C41" s="36">
        <v>15</v>
      </c>
      <c r="D41" s="36">
        <v>19</v>
      </c>
      <c r="E41" s="36">
        <v>15</v>
      </c>
      <c r="F41" s="36">
        <v>17</v>
      </c>
      <c r="G41" s="31">
        <v>15.8</v>
      </c>
      <c r="H41" s="32">
        <v>98</v>
      </c>
      <c r="J41" s="30" t="s">
        <v>44</v>
      </c>
      <c r="K41" s="36">
        <v>0</v>
      </c>
      <c r="L41" s="36">
        <v>0</v>
      </c>
      <c r="M41" s="36">
        <v>0</v>
      </c>
      <c r="N41" s="36">
        <v>0</v>
      </c>
      <c r="O41" s="36">
        <v>1</v>
      </c>
      <c r="P41" s="31">
        <v>0.2</v>
      </c>
      <c r="Q41" s="32">
        <v>81</v>
      </c>
      <c r="S41" s="30" t="s">
        <v>44</v>
      </c>
      <c r="T41" s="36">
        <v>0</v>
      </c>
      <c r="U41" s="36">
        <v>0</v>
      </c>
      <c r="V41" s="36">
        <v>0</v>
      </c>
      <c r="W41" s="36">
        <v>0</v>
      </c>
      <c r="X41" s="36">
        <v>1</v>
      </c>
      <c r="Y41" s="31">
        <v>0.2</v>
      </c>
      <c r="Z41" s="32">
        <v>82</v>
      </c>
      <c r="AB41" s="30" t="s">
        <v>44</v>
      </c>
      <c r="AC41" s="36">
        <v>0</v>
      </c>
      <c r="AD41" s="36">
        <v>2</v>
      </c>
      <c r="AE41" s="36">
        <v>2</v>
      </c>
      <c r="AF41" s="36">
        <v>0</v>
      </c>
      <c r="AG41" s="36">
        <v>0</v>
      </c>
      <c r="AH41" s="31">
        <v>0.8</v>
      </c>
      <c r="AI41" s="32">
        <v>85</v>
      </c>
      <c r="AK41" s="30" t="s">
        <v>44</v>
      </c>
      <c r="AL41" s="36">
        <v>0</v>
      </c>
      <c r="AM41" s="36">
        <v>2</v>
      </c>
      <c r="AN41" s="36">
        <v>2</v>
      </c>
      <c r="AO41" s="36">
        <v>0</v>
      </c>
      <c r="AP41" s="36">
        <v>1</v>
      </c>
      <c r="AQ41" s="31">
        <v>1</v>
      </c>
      <c r="AR41" s="32">
        <v>86</v>
      </c>
    </row>
    <row r="42" spans="1:44" x14ac:dyDescent="0.25">
      <c r="A42" s="30" t="s">
        <v>45</v>
      </c>
      <c r="B42" s="36">
        <v>18</v>
      </c>
      <c r="C42" s="36">
        <v>26</v>
      </c>
      <c r="D42" s="36">
        <v>30</v>
      </c>
      <c r="E42" s="36">
        <v>22</v>
      </c>
      <c r="F42" s="36">
        <v>35</v>
      </c>
      <c r="G42" s="31">
        <v>26.2</v>
      </c>
      <c r="H42" s="32">
        <v>93</v>
      </c>
      <c r="J42" s="30" t="s">
        <v>45</v>
      </c>
      <c r="K42" s="36">
        <v>0</v>
      </c>
      <c r="L42" s="36">
        <v>0</v>
      </c>
      <c r="M42" s="36">
        <v>0</v>
      </c>
      <c r="N42" s="36">
        <v>1</v>
      </c>
      <c r="O42" s="36">
        <v>0</v>
      </c>
      <c r="P42" s="31">
        <v>0.2</v>
      </c>
      <c r="Q42" s="32">
        <v>81</v>
      </c>
      <c r="S42" s="30" t="s">
        <v>45</v>
      </c>
      <c r="T42" s="36">
        <v>0</v>
      </c>
      <c r="U42" s="36">
        <v>0</v>
      </c>
      <c r="V42" s="36">
        <v>0</v>
      </c>
      <c r="W42" s="36">
        <v>1</v>
      </c>
      <c r="X42" s="36">
        <v>0</v>
      </c>
      <c r="Y42" s="31">
        <v>0.2</v>
      </c>
      <c r="Z42" s="32">
        <v>82</v>
      </c>
      <c r="AB42" s="30" t="s">
        <v>45</v>
      </c>
      <c r="AC42" s="36">
        <v>1</v>
      </c>
      <c r="AD42" s="36">
        <v>3</v>
      </c>
      <c r="AE42" s="36">
        <v>2</v>
      </c>
      <c r="AF42" s="36">
        <v>1</v>
      </c>
      <c r="AG42" s="36">
        <v>4</v>
      </c>
      <c r="AH42" s="31">
        <v>2.2000000000000002</v>
      </c>
      <c r="AI42" s="32">
        <v>66</v>
      </c>
      <c r="AK42" s="30" t="s">
        <v>45</v>
      </c>
      <c r="AL42" s="36">
        <v>2</v>
      </c>
      <c r="AM42" s="36">
        <v>3</v>
      </c>
      <c r="AN42" s="36">
        <v>2</v>
      </c>
      <c r="AO42" s="36">
        <v>1</v>
      </c>
      <c r="AP42" s="36">
        <v>6</v>
      </c>
      <c r="AQ42" s="31">
        <v>2.8</v>
      </c>
      <c r="AR42" s="32">
        <v>71</v>
      </c>
    </row>
    <row r="43" spans="1:44" x14ac:dyDescent="0.25">
      <c r="A43" s="30" t="s">
        <v>46</v>
      </c>
      <c r="B43" s="36">
        <v>152</v>
      </c>
      <c r="C43" s="36">
        <v>157</v>
      </c>
      <c r="D43" s="36">
        <v>159</v>
      </c>
      <c r="E43" s="36">
        <v>135</v>
      </c>
      <c r="F43" s="36">
        <v>156</v>
      </c>
      <c r="G43" s="31">
        <v>151.80000000000001</v>
      </c>
      <c r="H43" s="32">
        <v>55</v>
      </c>
      <c r="J43" s="30" t="s">
        <v>46</v>
      </c>
      <c r="K43" s="36">
        <v>1</v>
      </c>
      <c r="L43" s="36">
        <v>2</v>
      </c>
      <c r="M43" s="36">
        <v>1</v>
      </c>
      <c r="N43" s="36">
        <v>3</v>
      </c>
      <c r="O43" s="36">
        <v>3</v>
      </c>
      <c r="P43" s="31">
        <v>2</v>
      </c>
      <c r="Q43" s="32">
        <v>24</v>
      </c>
      <c r="S43" s="30" t="s">
        <v>46</v>
      </c>
      <c r="T43" s="36">
        <v>1</v>
      </c>
      <c r="U43" s="36">
        <v>2</v>
      </c>
      <c r="V43" s="36">
        <v>1</v>
      </c>
      <c r="W43" s="36">
        <v>3</v>
      </c>
      <c r="X43" s="36">
        <v>3</v>
      </c>
      <c r="Y43" s="31">
        <v>2</v>
      </c>
      <c r="Z43" s="32">
        <v>29</v>
      </c>
      <c r="AB43" s="30" t="s">
        <v>46</v>
      </c>
      <c r="AC43" s="36">
        <v>2</v>
      </c>
      <c r="AD43" s="36">
        <v>5</v>
      </c>
      <c r="AE43" s="36">
        <v>3</v>
      </c>
      <c r="AF43" s="36">
        <v>7</v>
      </c>
      <c r="AG43" s="36">
        <v>7</v>
      </c>
      <c r="AH43" s="31">
        <v>4.8</v>
      </c>
      <c r="AI43" s="32">
        <v>31</v>
      </c>
      <c r="AK43" s="30" t="s">
        <v>46</v>
      </c>
      <c r="AL43" s="36">
        <v>2</v>
      </c>
      <c r="AM43" s="36">
        <v>8</v>
      </c>
      <c r="AN43" s="36">
        <v>3</v>
      </c>
      <c r="AO43" s="36">
        <v>12</v>
      </c>
      <c r="AP43" s="36">
        <v>10</v>
      </c>
      <c r="AQ43" s="31">
        <v>7</v>
      </c>
      <c r="AR43" s="32">
        <v>32</v>
      </c>
    </row>
    <row r="44" spans="1:44" x14ac:dyDescent="0.25">
      <c r="A44" s="30" t="s">
        <v>47</v>
      </c>
      <c r="B44" s="36">
        <v>76</v>
      </c>
      <c r="C44" s="36">
        <v>57</v>
      </c>
      <c r="D44" s="36">
        <v>73</v>
      </c>
      <c r="E44" s="36">
        <v>58</v>
      </c>
      <c r="F44" s="36">
        <v>60</v>
      </c>
      <c r="G44" s="31">
        <v>64.8</v>
      </c>
      <c r="H44" s="32">
        <v>76</v>
      </c>
      <c r="J44" s="30" t="s">
        <v>47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1">
        <v>0</v>
      </c>
      <c r="Q44" s="32">
        <v>92</v>
      </c>
      <c r="S44" s="30" t="s">
        <v>47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1">
        <v>0</v>
      </c>
      <c r="Z44" s="32">
        <v>92</v>
      </c>
      <c r="AB44" s="30" t="s">
        <v>47</v>
      </c>
      <c r="AC44" s="36">
        <v>2</v>
      </c>
      <c r="AD44" s="36">
        <v>0</v>
      </c>
      <c r="AE44" s="36">
        <v>0</v>
      </c>
      <c r="AF44" s="36">
        <v>1</v>
      </c>
      <c r="AG44" s="36">
        <v>2</v>
      </c>
      <c r="AH44" s="31">
        <v>1</v>
      </c>
      <c r="AI44" s="32">
        <v>80</v>
      </c>
      <c r="AK44" s="30" t="s">
        <v>47</v>
      </c>
      <c r="AL44" s="36">
        <v>2</v>
      </c>
      <c r="AM44" s="36">
        <v>0</v>
      </c>
      <c r="AN44" s="36">
        <v>0</v>
      </c>
      <c r="AO44" s="36">
        <v>1</v>
      </c>
      <c r="AP44" s="36">
        <v>2</v>
      </c>
      <c r="AQ44" s="31">
        <v>1</v>
      </c>
      <c r="AR44" s="32">
        <v>86</v>
      </c>
    </row>
    <row r="45" spans="1:44" x14ac:dyDescent="0.25">
      <c r="A45" s="30" t="s">
        <v>48</v>
      </c>
      <c r="B45" s="36">
        <v>1806</v>
      </c>
      <c r="C45" s="36">
        <v>2172</v>
      </c>
      <c r="D45" s="36">
        <v>2062</v>
      </c>
      <c r="E45" s="36">
        <v>2123</v>
      </c>
      <c r="F45" s="36">
        <v>2023</v>
      </c>
      <c r="G45" s="31">
        <v>2037.2</v>
      </c>
      <c r="H45" s="32">
        <v>3</v>
      </c>
      <c r="J45" s="30" t="s">
        <v>48</v>
      </c>
      <c r="K45" s="36">
        <v>6</v>
      </c>
      <c r="L45" s="36">
        <v>8</v>
      </c>
      <c r="M45" s="36">
        <v>3</v>
      </c>
      <c r="N45" s="36">
        <v>2</v>
      </c>
      <c r="O45" s="36">
        <v>7</v>
      </c>
      <c r="P45" s="31">
        <v>5.2</v>
      </c>
      <c r="Q45" s="32">
        <v>5</v>
      </c>
      <c r="S45" s="30" t="s">
        <v>48</v>
      </c>
      <c r="T45" s="36">
        <v>11</v>
      </c>
      <c r="U45" s="36">
        <v>10</v>
      </c>
      <c r="V45" s="36">
        <v>5</v>
      </c>
      <c r="W45" s="36">
        <v>2</v>
      </c>
      <c r="X45" s="36">
        <v>7</v>
      </c>
      <c r="Y45" s="31">
        <v>7</v>
      </c>
      <c r="Z45" s="32">
        <v>3</v>
      </c>
      <c r="AB45" s="30" t="s">
        <v>48</v>
      </c>
      <c r="AC45" s="36">
        <v>8</v>
      </c>
      <c r="AD45" s="36">
        <v>11</v>
      </c>
      <c r="AE45" s="36">
        <v>9</v>
      </c>
      <c r="AF45" s="36">
        <v>11</v>
      </c>
      <c r="AG45" s="36">
        <v>14</v>
      </c>
      <c r="AH45" s="31">
        <v>10.6</v>
      </c>
      <c r="AI45" s="32">
        <v>13</v>
      </c>
      <c r="AK45" s="30" t="s">
        <v>48</v>
      </c>
      <c r="AL45" s="36">
        <v>14</v>
      </c>
      <c r="AM45" s="36">
        <v>16</v>
      </c>
      <c r="AN45" s="36">
        <v>12</v>
      </c>
      <c r="AO45" s="36">
        <v>15</v>
      </c>
      <c r="AP45" s="36">
        <v>17</v>
      </c>
      <c r="AQ45" s="31">
        <v>14.8</v>
      </c>
      <c r="AR45" s="32">
        <v>14</v>
      </c>
    </row>
    <row r="46" spans="1:44" x14ac:dyDescent="0.25">
      <c r="A46" s="30" t="s">
        <v>49</v>
      </c>
      <c r="B46" s="36">
        <v>141</v>
      </c>
      <c r="C46" s="36">
        <v>172</v>
      </c>
      <c r="D46" s="36">
        <v>162</v>
      </c>
      <c r="E46" s="36">
        <v>151</v>
      </c>
      <c r="F46" s="36">
        <v>153</v>
      </c>
      <c r="G46" s="31">
        <v>155.80000000000001</v>
      </c>
      <c r="H46" s="32">
        <v>53</v>
      </c>
      <c r="J46" s="30" t="s">
        <v>49</v>
      </c>
      <c r="K46" s="36">
        <v>1</v>
      </c>
      <c r="L46" s="36">
        <v>0</v>
      </c>
      <c r="M46" s="36">
        <v>1</v>
      </c>
      <c r="N46" s="36">
        <v>1</v>
      </c>
      <c r="O46" s="36">
        <v>2</v>
      </c>
      <c r="P46" s="31">
        <v>1</v>
      </c>
      <c r="Q46" s="32">
        <v>46</v>
      </c>
      <c r="S46" s="30" t="s">
        <v>49</v>
      </c>
      <c r="T46" s="36">
        <v>1</v>
      </c>
      <c r="U46" s="36">
        <v>0</v>
      </c>
      <c r="V46" s="36">
        <v>1</v>
      </c>
      <c r="W46" s="36">
        <v>1</v>
      </c>
      <c r="X46" s="36">
        <v>2</v>
      </c>
      <c r="Y46" s="31">
        <v>1</v>
      </c>
      <c r="Z46" s="32">
        <v>47</v>
      </c>
      <c r="AB46" s="30" t="s">
        <v>49</v>
      </c>
      <c r="AC46" s="36">
        <v>4</v>
      </c>
      <c r="AD46" s="36">
        <v>2</v>
      </c>
      <c r="AE46" s="36">
        <v>2</v>
      </c>
      <c r="AF46" s="36">
        <v>2</v>
      </c>
      <c r="AG46" s="36">
        <v>4</v>
      </c>
      <c r="AH46" s="31">
        <v>2.8</v>
      </c>
      <c r="AI46" s="32">
        <v>56</v>
      </c>
      <c r="AK46" s="30" t="s">
        <v>49</v>
      </c>
      <c r="AL46" s="36">
        <v>6</v>
      </c>
      <c r="AM46" s="36">
        <v>2</v>
      </c>
      <c r="AN46" s="36">
        <v>2</v>
      </c>
      <c r="AO46" s="36">
        <v>5</v>
      </c>
      <c r="AP46" s="36">
        <v>6</v>
      </c>
      <c r="AQ46" s="31">
        <v>4.2</v>
      </c>
      <c r="AR46" s="32">
        <v>51</v>
      </c>
    </row>
    <row r="47" spans="1:44" x14ac:dyDescent="0.25">
      <c r="A47" s="30" t="s">
        <v>50</v>
      </c>
      <c r="B47" s="36">
        <v>373</v>
      </c>
      <c r="C47" s="36">
        <v>397</v>
      </c>
      <c r="D47" s="36">
        <v>428</v>
      </c>
      <c r="E47" s="36">
        <v>431</v>
      </c>
      <c r="F47" s="36">
        <v>417</v>
      </c>
      <c r="G47" s="31">
        <v>409.2</v>
      </c>
      <c r="H47" s="32">
        <v>24</v>
      </c>
      <c r="J47" s="30" t="s">
        <v>50</v>
      </c>
      <c r="K47" s="36">
        <v>5</v>
      </c>
      <c r="L47" s="36">
        <v>3</v>
      </c>
      <c r="M47" s="36">
        <v>2</v>
      </c>
      <c r="N47" s="36">
        <v>6</v>
      </c>
      <c r="O47" s="36">
        <v>3</v>
      </c>
      <c r="P47" s="31">
        <v>3.8</v>
      </c>
      <c r="Q47" s="32">
        <v>7</v>
      </c>
      <c r="S47" s="30" t="s">
        <v>50</v>
      </c>
      <c r="T47" s="36">
        <v>6</v>
      </c>
      <c r="U47" s="36">
        <v>3</v>
      </c>
      <c r="V47" s="36">
        <v>3</v>
      </c>
      <c r="W47" s="36">
        <v>8</v>
      </c>
      <c r="X47" s="36">
        <v>3</v>
      </c>
      <c r="Y47" s="31">
        <v>4.5999999999999996</v>
      </c>
      <c r="Z47" s="32">
        <v>7</v>
      </c>
      <c r="AB47" s="30" t="s">
        <v>50</v>
      </c>
      <c r="AC47" s="36">
        <v>6</v>
      </c>
      <c r="AD47" s="36">
        <v>7</v>
      </c>
      <c r="AE47" s="36">
        <v>5</v>
      </c>
      <c r="AF47" s="36">
        <v>5</v>
      </c>
      <c r="AG47" s="36">
        <v>8</v>
      </c>
      <c r="AH47" s="31">
        <v>6.2</v>
      </c>
      <c r="AI47" s="32">
        <v>24</v>
      </c>
      <c r="AK47" s="30" t="s">
        <v>50</v>
      </c>
      <c r="AL47" s="36">
        <v>11</v>
      </c>
      <c r="AM47" s="36">
        <v>9</v>
      </c>
      <c r="AN47" s="36">
        <v>10</v>
      </c>
      <c r="AO47" s="36">
        <v>10</v>
      </c>
      <c r="AP47" s="36">
        <v>15</v>
      </c>
      <c r="AQ47" s="31">
        <v>11</v>
      </c>
      <c r="AR47" s="32">
        <v>17</v>
      </c>
    </row>
    <row r="48" spans="1:44" x14ac:dyDescent="0.25">
      <c r="A48" s="30" t="s">
        <v>51</v>
      </c>
      <c r="B48" s="36">
        <v>146</v>
      </c>
      <c r="C48" s="36">
        <v>141</v>
      </c>
      <c r="D48" s="36">
        <v>145</v>
      </c>
      <c r="E48" s="36">
        <v>204</v>
      </c>
      <c r="F48" s="36">
        <v>183</v>
      </c>
      <c r="G48" s="31">
        <v>163.80000000000001</v>
      </c>
      <c r="H48" s="32">
        <v>51</v>
      </c>
      <c r="J48" s="30" t="s">
        <v>51</v>
      </c>
      <c r="K48" s="36">
        <v>0</v>
      </c>
      <c r="L48" s="36">
        <v>0</v>
      </c>
      <c r="M48" s="36">
        <v>3</v>
      </c>
      <c r="N48" s="36">
        <v>1</v>
      </c>
      <c r="O48" s="36">
        <v>2</v>
      </c>
      <c r="P48" s="31">
        <v>1.2</v>
      </c>
      <c r="Q48" s="32">
        <v>41</v>
      </c>
      <c r="S48" s="30" t="s">
        <v>51</v>
      </c>
      <c r="T48" s="36">
        <v>0</v>
      </c>
      <c r="U48" s="36">
        <v>0</v>
      </c>
      <c r="V48" s="36">
        <v>3</v>
      </c>
      <c r="W48" s="36">
        <v>1</v>
      </c>
      <c r="X48" s="36">
        <v>4</v>
      </c>
      <c r="Y48" s="31">
        <v>1.6</v>
      </c>
      <c r="Z48" s="32">
        <v>36</v>
      </c>
      <c r="AB48" s="30" t="s">
        <v>51</v>
      </c>
      <c r="AC48" s="36">
        <v>3</v>
      </c>
      <c r="AD48" s="36">
        <v>0</v>
      </c>
      <c r="AE48" s="36">
        <v>5</v>
      </c>
      <c r="AF48" s="36">
        <v>3</v>
      </c>
      <c r="AG48" s="36">
        <v>3</v>
      </c>
      <c r="AH48" s="31">
        <v>2.8</v>
      </c>
      <c r="AI48" s="32">
        <v>56</v>
      </c>
      <c r="AK48" s="30" t="s">
        <v>51</v>
      </c>
      <c r="AL48" s="36">
        <v>3</v>
      </c>
      <c r="AM48" s="36">
        <v>0</v>
      </c>
      <c r="AN48" s="36">
        <v>5</v>
      </c>
      <c r="AO48" s="36">
        <v>5</v>
      </c>
      <c r="AP48" s="36">
        <v>7</v>
      </c>
      <c r="AQ48" s="31">
        <v>4</v>
      </c>
      <c r="AR48" s="32">
        <v>54</v>
      </c>
    </row>
    <row r="49" spans="1:44" x14ac:dyDescent="0.25">
      <c r="A49" s="30" t="s">
        <v>52</v>
      </c>
      <c r="B49" s="36">
        <v>308</v>
      </c>
      <c r="C49" s="36">
        <v>437</v>
      </c>
      <c r="D49" s="36">
        <v>387</v>
      </c>
      <c r="E49" s="36">
        <v>430</v>
      </c>
      <c r="F49" s="36">
        <v>383</v>
      </c>
      <c r="G49" s="31">
        <v>389</v>
      </c>
      <c r="H49" s="32">
        <v>26</v>
      </c>
      <c r="J49" s="30" t="s">
        <v>52</v>
      </c>
      <c r="K49" s="36">
        <v>0</v>
      </c>
      <c r="L49" s="36">
        <v>0</v>
      </c>
      <c r="M49" s="36">
        <v>2</v>
      </c>
      <c r="N49" s="36">
        <v>2</v>
      </c>
      <c r="O49" s="36">
        <v>3</v>
      </c>
      <c r="P49" s="31">
        <v>1.4</v>
      </c>
      <c r="Q49" s="32">
        <v>39</v>
      </c>
      <c r="S49" s="30" t="s">
        <v>52</v>
      </c>
      <c r="T49" s="36">
        <v>0</v>
      </c>
      <c r="U49" s="36">
        <v>0</v>
      </c>
      <c r="V49" s="36">
        <v>2</v>
      </c>
      <c r="W49" s="36">
        <v>2</v>
      </c>
      <c r="X49" s="36">
        <v>3</v>
      </c>
      <c r="Y49" s="31">
        <v>1.4</v>
      </c>
      <c r="Z49" s="32">
        <v>42</v>
      </c>
      <c r="AB49" s="30" t="s">
        <v>52</v>
      </c>
      <c r="AC49" s="36">
        <v>4</v>
      </c>
      <c r="AD49" s="36">
        <v>2</v>
      </c>
      <c r="AE49" s="36">
        <v>1</v>
      </c>
      <c r="AF49" s="36">
        <v>7</v>
      </c>
      <c r="AG49" s="36">
        <v>7</v>
      </c>
      <c r="AH49" s="31">
        <v>4.2</v>
      </c>
      <c r="AI49" s="32">
        <v>40</v>
      </c>
      <c r="AK49" s="30" t="s">
        <v>52</v>
      </c>
      <c r="AL49" s="36">
        <v>6</v>
      </c>
      <c r="AM49" s="36">
        <v>2</v>
      </c>
      <c r="AN49" s="36">
        <v>5</v>
      </c>
      <c r="AO49" s="36">
        <v>7</v>
      </c>
      <c r="AP49" s="36">
        <v>8</v>
      </c>
      <c r="AQ49" s="31">
        <v>5.6</v>
      </c>
      <c r="AR49" s="32">
        <v>38</v>
      </c>
    </row>
    <row r="50" spans="1:44" x14ac:dyDescent="0.25">
      <c r="A50" s="30" t="s">
        <v>53</v>
      </c>
      <c r="B50" s="36">
        <v>42</v>
      </c>
      <c r="C50" s="36">
        <v>41</v>
      </c>
      <c r="D50" s="36">
        <v>44</v>
      </c>
      <c r="E50" s="36">
        <v>44</v>
      </c>
      <c r="F50" s="36">
        <v>43</v>
      </c>
      <c r="G50" s="31">
        <v>42.8</v>
      </c>
      <c r="H50" s="32">
        <v>82</v>
      </c>
      <c r="J50" s="30" t="s">
        <v>53</v>
      </c>
      <c r="K50" s="36">
        <v>1</v>
      </c>
      <c r="L50" s="36">
        <v>2</v>
      </c>
      <c r="M50" s="36">
        <v>0</v>
      </c>
      <c r="N50" s="36">
        <v>0</v>
      </c>
      <c r="O50" s="36">
        <v>0</v>
      </c>
      <c r="P50" s="31">
        <v>0.6</v>
      </c>
      <c r="Q50" s="32">
        <v>60</v>
      </c>
      <c r="S50" s="30" t="s">
        <v>53</v>
      </c>
      <c r="T50" s="36">
        <v>2</v>
      </c>
      <c r="U50" s="36">
        <v>4</v>
      </c>
      <c r="V50" s="36">
        <v>0</v>
      </c>
      <c r="W50" s="36">
        <v>0</v>
      </c>
      <c r="X50" s="36">
        <v>0</v>
      </c>
      <c r="Y50" s="31">
        <v>1.2</v>
      </c>
      <c r="Z50" s="32">
        <v>44</v>
      </c>
      <c r="AB50" s="30" t="s">
        <v>53</v>
      </c>
      <c r="AC50" s="36">
        <v>0</v>
      </c>
      <c r="AD50" s="36">
        <v>1</v>
      </c>
      <c r="AE50" s="36">
        <v>2</v>
      </c>
      <c r="AF50" s="36">
        <v>3</v>
      </c>
      <c r="AG50" s="36">
        <v>2</v>
      </c>
      <c r="AH50" s="31">
        <v>1.6</v>
      </c>
      <c r="AI50" s="32">
        <v>74</v>
      </c>
      <c r="AK50" s="30" t="s">
        <v>53</v>
      </c>
      <c r="AL50" s="36">
        <v>2</v>
      </c>
      <c r="AM50" s="36">
        <v>4</v>
      </c>
      <c r="AN50" s="36">
        <v>2</v>
      </c>
      <c r="AO50" s="36">
        <v>7</v>
      </c>
      <c r="AP50" s="36">
        <v>3</v>
      </c>
      <c r="AQ50" s="31">
        <v>3.6</v>
      </c>
      <c r="AR50" s="32">
        <v>61</v>
      </c>
    </row>
    <row r="51" spans="1:44" x14ac:dyDescent="0.25">
      <c r="A51" s="30" t="s">
        <v>54</v>
      </c>
      <c r="B51" s="36">
        <v>130</v>
      </c>
      <c r="C51" s="36">
        <v>127</v>
      </c>
      <c r="D51" s="36">
        <v>132</v>
      </c>
      <c r="E51" s="36">
        <v>106</v>
      </c>
      <c r="F51" s="36">
        <v>110</v>
      </c>
      <c r="G51" s="31">
        <v>121</v>
      </c>
      <c r="H51" s="32">
        <v>64</v>
      </c>
      <c r="J51" s="30" t="s">
        <v>54</v>
      </c>
      <c r="K51" s="36">
        <v>3</v>
      </c>
      <c r="L51" s="36">
        <v>3</v>
      </c>
      <c r="M51" s="36">
        <v>1</v>
      </c>
      <c r="N51" s="36">
        <v>0</v>
      </c>
      <c r="O51" s="36">
        <v>3</v>
      </c>
      <c r="P51" s="31">
        <v>2</v>
      </c>
      <c r="Q51" s="32">
        <v>24</v>
      </c>
      <c r="S51" s="30" t="s">
        <v>54</v>
      </c>
      <c r="T51" s="36">
        <v>4</v>
      </c>
      <c r="U51" s="36">
        <v>3</v>
      </c>
      <c r="V51" s="36">
        <v>1</v>
      </c>
      <c r="W51" s="36">
        <v>0</v>
      </c>
      <c r="X51" s="36">
        <v>3</v>
      </c>
      <c r="Y51" s="31">
        <v>2.2000000000000002</v>
      </c>
      <c r="Z51" s="32">
        <v>25</v>
      </c>
      <c r="AB51" s="30" t="s">
        <v>54</v>
      </c>
      <c r="AC51" s="36">
        <v>1</v>
      </c>
      <c r="AD51" s="36">
        <v>4</v>
      </c>
      <c r="AE51" s="36">
        <v>1</v>
      </c>
      <c r="AF51" s="36">
        <v>2</v>
      </c>
      <c r="AG51" s="36">
        <v>3</v>
      </c>
      <c r="AH51" s="31">
        <v>2.2000000000000002</v>
      </c>
      <c r="AI51" s="32">
        <v>66</v>
      </c>
      <c r="AK51" s="30" t="s">
        <v>54</v>
      </c>
      <c r="AL51" s="36">
        <v>1</v>
      </c>
      <c r="AM51" s="36">
        <v>7</v>
      </c>
      <c r="AN51" s="36">
        <v>2</v>
      </c>
      <c r="AO51" s="36">
        <v>4</v>
      </c>
      <c r="AP51" s="36">
        <v>5</v>
      </c>
      <c r="AQ51" s="31">
        <v>3.8</v>
      </c>
      <c r="AR51" s="32">
        <v>58</v>
      </c>
    </row>
    <row r="52" spans="1:44" x14ac:dyDescent="0.25">
      <c r="A52" s="30" t="s">
        <v>55</v>
      </c>
      <c r="B52" s="36">
        <v>9</v>
      </c>
      <c r="C52" s="36">
        <v>8</v>
      </c>
      <c r="D52" s="36">
        <v>6</v>
      </c>
      <c r="E52" s="36">
        <v>3</v>
      </c>
      <c r="F52" s="36">
        <v>5</v>
      </c>
      <c r="G52" s="31">
        <v>6.2</v>
      </c>
      <c r="H52" s="32">
        <v>100</v>
      </c>
      <c r="J52" s="30" t="s">
        <v>55</v>
      </c>
      <c r="K52" s="36">
        <v>1</v>
      </c>
      <c r="L52" s="36">
        <v>0</v>
      </c>
      <c r="M52" s="36">
        <v>1</v>
      </c>
      <c r="N52" s="36">
        <v>0</v>
      </c>
      <c r="O52" s="36">
        <v>0</v>
      </c>
      <c r="P52" s="31">
        <v>0.4</v>
      </c>
      <c r="Q52" s="32">
        <v>69</v>
      </c>
      <c r="S52" s="30" t="s">
        <v>55</v>
      </c>
      <c r="T52" s="36">
        <v>1</v>
      </c>
      <c r="U52" s="36">
        <v>0</v>
      </c>
      <c r="V52" s="36">
        <v>1</v>
      </c>
      <c r="W52" s="36">
        <v>0</v>
      </c>
      <c r="X52" s="36">
        <v>0</v>
      </c>
      <c r="Y52" s="31">
        <v>0.4</v>
      </c>
      <c r="Z52" s="32">
        <v>71</v>
      </c>
      <c r="AB52" s="30" t="s">
        <v>55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1">
        <v>0</v>
      </c>
      <c r="AI52" s="32">
        <v>99</v>
      </c>
      <c r="AK52" s="30" t="s">
        <v>55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1">
        <v>0</v>
      </c>
      <c r="AR52" s="32">
        <v>100</v>
      </c>
    </row>
    <row r="53" spans="1:44" x14ac:dyDescent="0.25">
      <c r="A53" s="30" t="s">
        <v>56</v>
      </c>
      <c r="B53" s="36">
        <v>659</v>
      </c>
      <c r="C53" s="36">
        <v>851</v>
      </c>
      <c r="D53" s="36">
        <v>911</v>
      </c>
      <c r="E53" s="36">
        <v>903</v>
      </c>
      <c r="F53" s="36">
        <v>879</v>
      </c>
      <c r="G53" s="31">
        <v>840.6</v>
      </c>
      <c r="H53" s="32">
        <v>14</v>
      </c>
      <c r="J53" s="30" t="s">
        <v>56</v>
      </c>
      <c r="K53" s="36">
        <v>3</v>
      </c>
      <c r="L53" s="36">
        <v>1</v>
      </c>
      <c r="M53" s="36">
        <v>1</v>
      </c>
      <c r="N53" s="36">
        <v>2</v>
      </c>
      <c r="O53" s="36">
        <v>6</v>
      </c>
      <c r="P53" s="31">
        <v>2.6</v>
      </c>
      <c r="Q53" s="32">
        <v>18</v>
      </c>
      <c r="S53" s="30" t="s">
        <v>56</v>
      </c>
      <c r="T53" s="36">
        <v>3</v>
      </c>
      <c r="U53" s="36">
        <v>1</v>
      </c>
      <c r="V53" s="36">
        <v>1</v>
      </c>
      <c r="W53" s="36">
        <v>2</v>
      </c>
      <c r="X53" s="36">
        <v>7</v>
      </c>
      <c r="Y53" s="31">
        <v>2.8</v>
      </c>
      <c r="Z53" s="32">
        <v>17</v>
      </c>
      <c r="AB53" s="30" t="s">
        <v>56</v>
      </c>
      <c r="AC53" s="36">
        <v>10</v>
      </c>
      <c r="AD53" s="36">
        <v>8</v>
      </c>
      <c r="AE53" s="36">
        <v>16</v>
      </c>
      <c r="AF53" s="36">
        <v>20</v>
      </c>
      <c r="AG53" s="36">
        <v>10</v>
      </c>
      <c r="AH53" s="31">
        <v>12.8</v>
      </c>
      <c r="AI53" s="32">
        <v>9</v>
      </c>
      <c r="AK53" s="30" t="s">
        <v>56</v>
      </c>
      <c r="AL53" s="36">
        <v>13</v>
      </c>
      <c r="AM53" s="36">
        <v>9</v>
      </c>
      <c r="AN53" s="36">
        <v>20</v>
      </c>
      <c r="AO53" s="36">
        <v>26</v>
      </c>
      <c r="AP53" s="36">
        <v>15</v>
      </c>
      <c r="AQ53" s="31">
        <v>16.600000000000001</v>
      </c>
      <c r="AR53" s="32">
        <v>8</v>
      </c>
    </row>
    <row r="54" spans="1:44" x14ac:dyDescent="0.25">
      <c r="A54" s="30" t="s">
        <v>57</v>
      </c>
      <c r="B54" s="36">
        <v>156</v>
      </c>
      <c r="C54" s="36">
        <v>165</v>
      </c>
      <c r="D54" s="36">
        <v>135</v>
      </c>
      <c r="E54" s="36">
        <v>156</v>
      </c>
      <c r="F54" s="36">
        <v>143</v>
      </c>
      <c r="G54" s="31">
        <v>151</v>
      </c>
      <c r="H54" s="32">
        <v>56</v>
      </c>
      <c r="J54" s="30" t="s">
        <v>57</v>
      </c>
      <c r="K54" s="36">
        <v>1</v>
      </c>
      <c r="L54" s="36">
        <v>0</v>
      </c>
      <c r="M54" s="36">
        <v>0</v>
      </c>
      <c r="N54" s="36">
        <v>1</v>
      </c>
      <c r="O54" s="36">
        <v>2</v>
      </c>
      <c r="P54" s="31">
        <v>0.8</v>
      </c>
      <c r="Q54" s="32">
        <v>52</v>
      </c>
      <c r="S54" s="30" t="s">
        <v>57</v>
      </c>
      <c r="T54" s="36">
        <v>1</v>
      </c>
      <c r="U54" s="36">
        <v>0</v>
      </c>
      <c r="V54" s="36">
        <v>0</v>
      </c>
      <c r="W54" s="36">
        <v>2</v>
      </c>
      <c r="X54" s="36">
        <v>2</v>
      </c>
      <c r="Y54" s="31">
        <v>1</v>
      </c>
      <c r="Z54" s="32">
        <v>47</v>
      </c>
      <c r="AB54" s="30" t="s">
        <v>57</v>
      </c>
      <c r="AC54" s="36">
        <v>5</v>
      </c>
      <c r="AD54" s="36">
        <v>5</v>
      </c>
      <c r="AE54" s="36">
        <v>4</v>
      </c>
      <c r="AF54" s="36">
        <v>6</v>
      </c>
      <c r="AG54" s="36">
        <v>2</v>
      </c>
      <c r="AH54" s="31">
        <v>4.4000000000000004</v>
      </c>
      <c r="AI54" s="32">
        <v>36</v>
      </c>
      <c r="AK54" s="30" t="s">
        <v>57</v>
      </c>
      <c r="AL54" s="36">
        <v>5</v>
      </c>
      <c r="AM54" s="36">
        <v>8</v>
      </c>
      <c r="AN54" s="36">
        <v>5</v>
      </c>
      <c r="AO54" s="36">
        <v>8</v>
      </c>
      <c r="AP54" s="36">
        <v>7</v>
      </c>
      <c r="AQ54" s="31">
        <v>6.6</v>
      </c>
      <c r="AR54" s="32">
        <v>34</v>
      </c>
    </row>
    <row r="55" spans="1:44" x14ac:dyDescent="0.25">
      <c r="A55" s="30" t="s">
        <v>58</v>
      </c>
      <c r="B55" s="36">
        <v>764</v>
      </c>
      <c r="C55" s="36">
        <v>920</v>
      </c>
      <c r="D55" s="36">
        <v>905</v>
      </c>
      <c r="E55" s="36">
        <v>958</v>
      </c>
      <c r="F55" s="36">
        <v>923</v>
      </c>
      <c r="G55" s="31">
        <v>894</v>
      </c>
      <c r="H55" s="32">
        <v>11</v>
      </c>
      <c r="J55" s="30" t="s">
        <v>58</v>
      </c>
      <c r="K55" s="36">
        <v>2</v>
      </c>
      <c r="L55" s="36">
        <v>4</v>
      </c>
      <c r="M55" s="36">
        <v>4</v>
      </c>
      <c r="N55" s="36">
        <v>3</v>
      </c>
      <c r="O55" s="36">
        <v>4</v>
      </c>
      <c r="P55" s="31">
        <v>3.4</v>
      </c>
      <c r="Q55" s="32">
        <v>9</v>
      </c>
      <c r="S55" s="30" t="s">
        <v>58</v>
      </c>
      <c r="T55" s="36">
        <v>2</v>
      </c>
      <c r="U55" s="36">
        <v>4</v>
      </c>
      <c r="V55" s="36">
        <v>4</v>
      </c>
      <c r="W55" s="36">
        <v>3</v>
      </c>
      <c r="X55" s="36">
        <v>7</v>
      </c>
      <c r="Y55" s="31">
        <v>4</v>
      </c>
      <c r="Z55" s="32">
        <v>8</v>
      </c>
      <c r="AB55" s="30" t="s">
        <v>58</v>
      </c>
      <c r="AC55" s="36">
        <v>17</v>
      </c>
      <c r="AD55" s="36">
        <v>16</v>
      </c>
      <c r="AE55" s="36">
        <v>19</v>
      </c>
      <c r="AF55" s="36">
        <v>15</v>
      </c>
      <c r="AG55" s="36">
        <v>16</v>
      </c>
      <c r="AH55" s="31">
        <v>16.600000000000001</v>
      </c>
      <c r="AI55" s="32">
        <v>6</v>
      </c>
      <c r="AK55" s="30" t="s">
        <v>58</v>
      </c>
      <c r="AL55" s="36">
        <v>19</v>
      </c>
      <c r="AM55" s="36">
        <v>24</v>
      </c>
      <c r="AN55" s="36">
        <v>26</v>
      </c>
      <c r="AO55" s="36">
        <v>21</v>
      </c>
      <c r="AP55" s="36">
        <v>21</v>
      </c>
      <c r="AQ55" s="31">
        <v>22.2</v>
      </c>
      <c r="AR55" s="32">
        <v>5</v>
      </c>
    </row>
    <row r="56" spans="1:44" x14ac:dyDescent="0.25">
      <c r="A56" s="30" t="s">
        <v>59</v>
      </c>
      <c r="B56" s="36">
        <v>34</v>
      </c>
      <c r="C56" s="36">
        <v>31</v>
      </c>
      <c r="D56" s="36">
        <v>32</v>
      </c>
      <c r="E56" s="36">
        <v>30</v>
      </c>
      <c r="F56" s="36">
        <v>34</v>
      </c>
      <c r="G56" s="31">
        <v>32.200000000000003</v>
      </c>
      <c r="H56" s="32">
        <v>87</v>
      </c>
      <c r="J56" s="30" t="s">
        <v>59</v>
      </c>
      <c r="K56" s="36">
        <v>0</v>
      </c>
      <c r="L56" s="36">
        <v>0</v>
      </c>
      <c r="M56" s="36">
        <v>0</v>
      </c>
      <c r="N56" s="36">
        <v>1</v>
      </c>
      <c r="O56" s="36">
        <v>0</v>
      </c>
      <c r="P56" s="31">
        <v>0.2</v>
      </c>
      <c r="Q56" s="32">
        <v>81</v>
      </c>
      <c r="S56" s="30" t="s">
        <v>59</v>
      </c>
      <c r="T56" s="36">
        <v>0</v>
      </c>
      <c r="U56" s="36">
        <v>0</v>
      </c>
      <c r="V56" s="36">
        <v>0</v>
      </c>
      <c r="W56" s="36">
        <v>1</v>
      </c>
      <c r="X56" s="36">
        <v>0</v>
      </c>
      <c r="Y56" s="31">
        <v>0.2</v>
      </c>
      <c r="Z56" s="32">
        <v>82</v>
      </c>
      <c r="AB56" s="30" t="s">
        <v>59</v>
      </c>
      <c r="AC56" s="36">
        <v>1</v>
      </c>
      <c r="AD56" s="36">
        <v>1</v>
      </c>
      <c r="AE56" s="36">
        <v>2</v>
      </c>
      <c r="AF56" s="36">
        <v>0</v>
      </c>
      <c r="AG56" s="36">
        <v>1</v>
      </c>
      <c r="AH56" s="31">
        <v>1</v>
      </c>
      <c r="AI56" s="32">
        <v>80</v>
      </c>
      <c r="AK56" s="30" t="s">
        <v>59</v>
      </c>
      <c r="AL56" s="36">
        <v>2</v>
      </c>
      <c r="AM56" s="36">
        <v>1</v>
      </c>
      <c r="AN56" s="36">
        <v>2</v>
      </c>
      <c r="AO56" s="36">
        <v>1</v>
      </c>
      <c r="AP56" s="36">
        <v>1</v>
      </c>
      <c r="AQ56" s="31">
        <v>1.4</v>
      </c>
      <c r="AR56" s="32">
        <v>82</v>
      </c>
    </row>
    <row r="57" spans="1:44" x14ac:dyDescent="0.25">
      <c r="A57" s="30" t="s">
        <v>60</v>
      </c>
      <c r="B57" s="36">
        <v>218</v>
      </c>
      <c r="C57" s="36">
        <v>246</v>
      </c>
      <c r="D57" s="36">
        <v>241</v>
      </c>
      <c r="E57" s="36">
        <v>229</v>
      </c>
      <c r="F57" s="36">
        <v>227</v>
      </c>
      <c r="G57" s="31">
        <v>232.2</v>
      </c>
      <c r="H57" s="32">
        <v>42</v>
      </c>
      <c r="J57" s="30" t="s">
        <v>60</v>
      </c>
      <c r="K57" s="36">
        <v>0</v>
      </c>
      <c r="L57" s="36">
        <v>1</v>
      </c>
      <c r="M57" s="36">
        <v>0</v>
      </c>
      <c r="N57" s="36">
        <v>1</v>
      </c>
      <c r="O57" s="36">
        <v>1</v>
      </c>
      <c r="P57" s="31">
        <v>0.6</v>
      </c>
      <c r="Q57" s="32">
        <v>60</v>
      </c>
      <c r="S57" s="30" t="s">
        <v>60</v>
      </c>
      <c r="T57" s="36">
        <v>0</v>
      </c>
      <c r="U57" s="36">
        <v>1</v>
      </c>
      <c r="V57" s="36">
        <v>0</v>
      </c>
      <c r="W57" s="36">
        <v>1</v>
      </c>
      <c r="X57" s="36">
        <v>1</v>
      </c>
      <c r="Y57" s="31">
        <v>0.6</v>
      </c>
      <c r="Z57" s="32">
        <v>63</v>
      </c>
      <c r="AB57" s="30" t="s">
        <v>60</v>
      </c>
      <c r="AC57" s="36">
        <v>6</v>
      </c>
      <c r="AD57" s="36">
        <v>6</v>
      </c>
      <c r="AE57" s="36">
        <v>4</v>
      </c>
      <c r="AF57" s="36">
        <v>3</v>
      </c>
      <c r="AG57" s="36">
        <v>2</v>
      </c>
      <c r="AH57" s="31">
        <v>4.2</v>
      </c>
      <c r="AI57" s="32">
        <v>40</v>
      </c>
      <c r="AK57" s="30" t="s">
        <v>60</v>
      </c>
      <c r="AL57" s="36">
        <v>6</v>
      </c>
      <c r="AM57" s="36">
        <v>6</v>
      </c>
      <c r="AN57" s="36">
        <v>5</v>
      </c>
      <c r="AO57" s="36">
        <v>5</v>
      </c>
      <c r="AP57" s="36">
        <v>2</v>
      </c>
      <c r="AQ57" s="31">
        <v>4.8</v>
      </c>
      <c r="AR57" s="32">
        <v>47</v>
      </c>
    </row>
    <row r="58" spans="1:44" x14ac:dyDescent="0.25">
      <c r="A58" s="30" t="s">
        <v>61</v>
      </c>
      <c r="B58" s="36">
        <v>166</v>
      </c>
      <c r="C58" s="36">
        <v>188</v>
      </c>
      <c r="D58" s="36">
        <v>164</v>
      </c>
      <c r="E58" s="36">
        <v>213</v>
      </c>
      <c r="F58" s="36">
        <v>186</v>
      </c>
      <c r="G58" s="31">
        <v>183.4</v>
      </c>
      <c r="H58" s="32">
        <v>49</v>
      </c>
      <c r="J58" s="30" t="s">
        <v>61</v>
      </c>
      <c r="K58" s="36">
        <v>0</v>
      </c>
      <c r="L58" s="36">
        <v>1</v>
      </c>
      <c r="M58" s="36">
        <v>1</v>
      </c>
      <c r="N58" s="36">
        <v>0</v>
      </c>
      <c r="O58" s="36">
        <v>1</v>
      </c>
      <c r="P58" s="31">
        <v>0.6</v>
      </c>
      <c r="Q58" s="32">
        <v>60</v>
      </c>
      <c r="S58" s="30" t="s">
        <v>61</v>
      </c>
      <c r="T58" s="36">
        <v>0</v>
      </c>
      <c r="U58" s="36">
        <v>1</v>
      </c>
      <c r="V58" s="36">
        <v>1</v>
      </c>
      <c r="W58" s="36">
        <v>0</v>
      </c>
      <c r="X58" s="36">
        <v>1</v>
      </c>
      <c r="Y58" s="31">
        <v>0.6</v>
      </c>
      <c r="Z58" s="32">
        <v>63</v>
      </c>
      <c r="AB58" s="30" t="s">
        <v>61</v>
      </c>
      <c r="AC58" s="36">
        <v>1</v>
      </c>
      <c r="AD58" s="36">
        <v>2</v>
      </c>
      <c r="AE58" s="36">
        <v>2</v>
      </c>
      <c r="AF58" s="36">
        <v>6</v>
      </c>
      <c r="AG58" s="36">
        <v>6</v>
      </c>
      <c r="AH58" s="31">
        <v>3.4</v>
      </c>
      <c r="AI58" s="32">
        <v>49</v>
      </c>
      <c r="AK58" s="30" t="s">
        <v>61</v>
      </c>
      <c r="AL58" s="36">
        <v>1</v>
      </c>
      <c r="AM58" s="36">
        <v>2</v>
      </c>
      <c r="AN58" s="36">
        <v>2</v>
      </c>
      <c r="AO58" s="36">
        <v>8</v>
      </c>
      <c r="AP58" s="36">
        <v>6</v>
      </c>
      <c r="AQ58" s="31">
        <v>3.8</v>
      </c>
      <c r="AR58" s="32">
        <v>58</v>
      </c>
    </row>
    <row r="59" spans="1:44" x14ac:dyDescent="0.25">
      <c r="A59" s="30" t="s">
        <v>62</v>
      </c>
      <c r="B59" s="36">
        <v>296</v>
      </c>
      <c r="C59" s="36">
        <v>351</v>
      </c>
      <c r="D59" s="36">
        <v>333</v>
      </c>
      <c r="E59" s="36">
        <v>363</v>
      </c>
      <c r="F59" s="36">
        <v>327</v>
      </c>
      <c r="G59" s="31">
        <v>334</v>
      </c>
      <c r="H59" s="32">
        <v>30</v>
      </c>
      <c r="J59" s="30" t="s">
        <v>62</v>
      </c>
      <c r="K59" s="36">
        <v>1</v>
      </c>
      <c r="L59" s="36">
        <v>1</v>
      </c>
      <c r="M59" s="36">
        <v>1</v>
      </c>
      <c r="N59" s="36">
        <v>0</v>
      </c>
      <c r="O59" s="36">
        <v>0</v>
      </c>
      <c r="P59" s="31">
        <v>0.6</v>
      </c>
      <c r="Q59" s="32">
        <v>60</v>
      </c>
      <c r="S59" s="30" t="s">
        <v>62</v>
      </c>
      <c r="T59" s="36">
        <v>1</v>
      </c>
      <c r="U59" s="36">
        <v>1</v>
      </c>
      <c r="V59" s="36">
        <v>1</v>
      </c>
      <c r="W59" s="36">
        <v>0</v>
      </c>
      <c r="X59" s="36">
        <v>0</v>
      </c>
      <c r="Y59" s="31">
        <v>0.6</v>
      </c>
      <c r="Z59" s="32">
        <v>63</v>
      </c>
      <c r="AB59" s="30" t="s">
        <v>62</v>
      </c>
      <c r="AC59" s="36">
        <v>4</v>
      </c>
      <c r="AD59" s="36">
        <v>4</v>
      </c>
      <c r="AE59" s="36">
        <v>3</v>
      </c>
      <c r="AF59" s="36">
        <v>6</v>
      </c>
      <c r="AG59" s="36">
        <v>3</v>
      </c>
      <c r="AH59" s="31">
        <v>4</v>
      </c>
      <c r="AI59" s="32">
        <v>43</v>
      </c>
      <c r="AK59" s="30" t="s">
        <v>62</v>
      </c>
      <c r="AL59" s="36">
        <v>4</v>
      </c>
      <c r="AM59" s="36">
        <v>6</v>
      </c>
      <c r="AN59" s="36">
        <v>3</v>
      </c>
      <c r="AO59" s="36">
        <v>6</v>
      </c>
      <c r="AP59" s="36">
        <v>3</v>
      </c>
      <c r="AQ59" s="31">
        <v>4.4000000000000004</v>
      </c>
      <c r="AR59" s="32">
        <v>50</v>
      </c>
    </row>
    <row r="60" spans="1:44" x14ac:dyDescent="0.25">
      <c r="A60" s="30" t="s">
        <v>63</v>
      </c>
      <c r="B60" s="36">
        <v>116</v>
      </c>
      <c r="C60" s="36">
        <v>110</v>
      </c>
      <c r="D60" s="36">
        <v>119</v>
      </c>
      <c r="E60" s="36">
        <v>100</v>
      </c>
      <c r="F60" s="36">
        <v>140</v>
      </c>
      <c r="G60" s="31">
        <v>117</v>
      </c>
      <c r="H60" s="32">
        <v>65</v>
      </c>
      <c r="J60" s="30" t="s">
        <v>63</v>
      </c>
      <c r="K60" s="36">
        <v>0</v>
      </c>
      <c r="L60" s="36">
        <v>1</v>
      </c>
      <c r="M60" s="36">
        <v>0</v>
      </c>
      <c r="N60" s="36">
        <v>2</v>
      </c>
      <c r="O60" s="36">
        <v>0</v>
      </c>
      <c r="P60" s="31">
        <v>0.6</v>
      </c>
      <c r="Q60" s="32">
        <v>60</v>
      </c>
      <c r="S60" s="30" t="s">
        <v>63</v>
      </c>
      <c r="T60" s="36">
        <v>0</v>
      </c>
      <c r="U60" s="36">
        <v>2</v>
      </c>
      <c r="V60" s="36">
        <v>0</v>
      </c>
      <c r="W60" s="36">
        <v>2</v>
      </c>
      <c r="X60" s="36">
        <v>0</v>
      </c>
      <c r="Y60" s="31">
        <v>0.8</v>
      </c>
      <c r="Z60" s="32">
        <v>57</v>
      </c>
      <c r="AB60" s="30" t="s">
        <v>63</v>
      </c>
      <c r="AC60" s="36">
        <v>6</v>
      </c>
      <c r="AD60" s="36">
        <v>4</v>
      </c>
      <c r="AE60" s="36">
        <v>6</v>
      </c>
      <c r="AF60" s="36">
        <v>4</v>
      </c>
      <c r="AG60" s="36">
        <v>0</v>
      </c>
      <c r="AH60" s="31">
        <v>4</v>
      </c>
      <c r="AI60" s="32">
        <v>43</v>
      </c>
      <c r="AK60" s="30" t="s">
        <v>63</v>
      </c>
      <c r="AL60" s="36">
        <v>9</v>
      </c>
      <c r="AM60" s="36">
        <v>4</v>
      </c>
      <c r="AN60" s="36">
        <v>9</v>
      </c>
      <c r="AO60" s="36">
        <v>6</v>
      </c>
      <c r="AP60" s="36">
        <v>0</v>
      </c>
      <c r="AQ60" s="31">
        <v>5.6</v>
      </c>
      <c r="AR60" s="32">
        <v>38</v>
      </c>
    </row>
    <row r="61" spans="1:44" x14ac:dyDescent="0.25">
      <c r="A61" s="30" t="s">
        <v>64</v>
      </c>
      <c r="B61" s="36">
        <v>36</v>
      </c>
      <c r="C61" s="36">
        <v>33</v>
      </c>
      <c r="D61" s="36">
        <v>44</v>
      </c>
      <c r="E61" s="36">
        <v>33</v>
      </c>
      <c r="F61" s="36">
        <v>34</v>
      </c>
      <c r="G61" s="31">
        <v>36</v>
      </c>
      <c r="H61" s="32">
        <v>84</v>
      </c>
      <c r="J61" s="30" t="s">
        <v>64</v>
      </c>
      <c r="K61" s="36">
        <v>1</v>
      </c>
      <c r="L61" s="36">
        <v>1</v>
      </c>
      <c r="M61" s="36">
        <v>0</v>
      </c>
      <c r="N61" s="36">
        <v>1</v>
      </c>
      <c r="O61" s="36">
        <v>1</v>
      </c>
      <c r="P61" s="31">
        <v>0.8</v>
      </c>
      <c r="Q61" s="32">
        <v>52</v>
      </c>
      <c r="S61" s="30" t="s">
        <v>64</v>
      </c>
      <c r="T61" s="36">
        <v>1</v>
      </c>
      <c r="U61" s="36">
        <v>1</v>
      </c>
      <c r="V61" s="36">
        <v>0</v>
      </c>
      <c r="W61" s="36">
        <v>1</v>
      </c>
      <c r="X61" s="36">
        <v>1</v>
      </c>
      <c r="Y61" s="31">
        <v>0.8</v>
      </c>
      <c r="Z61" s="32">
        <v>57</v>
      </c>
      <c r="AB61" s="30" t="s">
        <v>64</v>
      </c>
      <c r="AC61" s="36">
        <v>1</v>
      </c>
      <c r="AD61" s="36">
        <v>0</v>
      </c>
      <c r="AE61" s="36">
        <v>1</v>
      </c>
      <c r="AF61" s="36">
        <v>0</v>
      </c>
      <c r="AG61" s="36">
        <v>0</v>
      </c>
      <c r="AH61" s="31">
        <v>0.4</v>
      </c>
      <c r="AI61" s="32">
        <v>93</v>
      </c>
      <c r="AK61" s="30" t="s">
        <v>64</v>
      </c>
      <c r="AL61" s="36">
        <v>1</v>
      </c>
      <c r="AM61" s="36">
        <v>1</v>
      </c>
      <c r="AN61" s="36">
        <v>1</v>
      </c>
      <c r="AO61" s="36">
        <v>0</v>
      </c>
      <c r="AP61" s="36">
        <v>1</v>
      </c>
      <c r="AQ61" s="31">
        <v>0.8</v>
      </c>
      <c r="AR61" s="32">
        <v>90</v>
      </c>
    </row>
    <row r="62" spans="1:44" x14ac:dyDescent="0.25">
      <c r="A62" s="30" t="s">
        <v>65</v>
      </c>
      <c r="B62" s="36">
        <v>75</v>
      </c>
      <c r="C62" s="36">
        <v>72</v>
      </c>
      <c r="D62" s="36">
        <v>68</v>
      </c>
      <c r="E62" s="36">
        <v>68</v>
      </c>
      <c r="F62" s="36">
        <v>76</v>
      </c>
      <c r="G62" s="31">
        <v>71.8</v>
      </c>
      <c r="H62" s="32">
        <v>74</v>
      </c>
      <c r="J62" s="30" t="s">
        <v>65</v>
      </c>
      <c r="K62" s="36">
        <v>3</v>
      </c>
      <c r="L62" s="36">
        <v>1</v>
      </c>
      <c r="M62" s="36">
        <v>1</v>
      </c>
      <c r="N62" s="36">
        <v>0</v>
      </c>
      <c r="O62" s="36">
        <v>1</v>
      </c>
      <c r="P62" s="31">
        <v>1.2</v>
      </c>
      <c r="Q62" s="32">
        <v>41</v>
      </c>
      <c r="S62" s="30" t="s">
        <v>65</v>
      </c>
      <c r="T62" s="36">
        <v>3</v>
      </c>
      <c r="U62" s="36">
        <v>1</v>
      </c>
      <c r="V62" s="36">
        <v>1</v>
      </c>
      <c r="W62" s="36">
        <v>0</v>
      </c>
      <c r="X62" s="36">
        <v>1</v>
      </c>
      <c r="Y62" s="31">
        <v>1.2</v>
      </c>
      <c r="Z62" s="32">
        <v>44</v>
      </c>
      <c r="AB62" s="30" t="s">
        <v>65</v>
      </c>
      <c r="AC62" s="36">
        <v>2</v>
      </c>
      <c r="AD62" s="36">
        <v>1</v>
      </c>
      <c r="AE62" s="36">
        <v>2</v>
      </c>
      <c r="AF62" s="36">
        <v>2</v>
      </c>
      <c r="AG62" s="36">
        <v>3</v>
      </c>
      <c r="AH62" s="31">
        <v>2</v>
      </c>
      <c r="AI62" s="32">
        <v>69</v>
      </c>
      <c r="AK62" s="30" t="s">
        <v>65</v>
      </c>
      <c r="AL62" s="36">
        <v>3</v>
      </c>
      <c r="AM62" s="36">
        <v>4</v>
      </c>
      <c r="AN62" s="36">
        <v>5</v>
      </c>
      <c r="AO62" s="36">
        <v>3</v>
      </c>
      <c r="AP62" s="36">
        <v>3</v>
      </c>
      <c r="AQ62" s="31">
        <v>3.6</v>
      </c>
      <c r="AR62" s="32">
        <v>61</v>
      </c>
    </row>
    <row r="63" spans="1:44" x14ac:dyDescent="0.25">
      <c r="A63" s="30" t="s">
        <v>66</v>
      </c>
      <c r="B63" s="36">
        <v>147</v>
      </c>
      <c r="C63" s="36">
        <v>151</v>
      </c>
      <c r="D63" s="36">
        <v>143</v>
      </c>
      <c r="E63" s="36">
        <v>132</v>
      </c>
      <c r="F63" s="36">
        <v>152</v>
      </c>
      <c r="G63" s="31">
        <v>145</v>
      </c>
      <c r="H63" s="32">
        <v>61</v>
      </c>
      <c r="J63" s="30" t="s">
        <v>66</v>
      </c>
      <c r="K63" s="36">
        <v>0</v>
      </c>
      <c r="L63" s="36">
        <v>1</v>
      </c>
      <c r="M63" s="36">
        <v>1</v>
      </c>
      <c r="N63" s="36">
        <v>0</v>
      </c>
      <c r="O63" s="36">
        <v>0</v>
      </c>
      <c r="P63" s="31">
        <v>0.4</v>
      </c>
      <c r="Q63" s="32">
        <v>69</v>
      </c>
      <c r="S63" s="30" t="s">
        <v>66</v>
      </c>
      <c r="T63" s="36">
        <v>0</v>
      </c>
      <c r="U63" s="36">
        <v>1</v>
      </c>
      <c r="V63" s="36">
        <v>1</v>
      </c>
      <c r="W63" s="36">
        <v>0</v>
      </c>
      <c r="X63" s="36">
        <v>0</v>
      </c>
      <c r="Y63" s="31">
        <v>0.4</v>
      </c>
      <c r="Z63" s="32">
        <v>71</v>
      </c>
      <c r="AB63" s="30" t="s">
        <v>66</v>
      </c>
      <c r="AC63" s="36">
        <v>6</v>
      </c>
      <c r="AD63" s="36">
        <v>2</v>
      </c>
      <c r="AE63" s="36">
        <v>2</v>
      </c>
      <c r="AF63" s="36">
        <v>4</v>
      </c>
      <c r="AG63" s="36">
        <v>1</v>
      </c>
      <c r="AH63" s="31">
        <v>3</v>
      </c>
      <c r="AI63" s="32">
        <v>54</v>
      </c>
      <c r="AK63" s="30" t="s">
        <v>66</v>
      </c>
      <c r="AL63" s="36">
        <v>7</v>
      </c>
      <c r="AM63" s="36">
        <v>2</v>
      </c>
      <c r="AN63" s="36">
        <v>4</v>
      </c>
      <c r="AO63" s="36">
        <v>6</v>
      </c>
      <c r="AP63" s="36">
        <v>1</v>
      </c>
      <c r="AQ63" s="31">
        <v>4</v>
      </c>
      <c r="AR63" s="32">
        <v>54</v>
      </c>
    </row>
    <row r="64" spans="1:44" x14ac:dyDescent="0.25">
      <c r="A64" s="30" t="s">
        <v>67</v>
      </c>
      <c r="B64" s="36">
        <v>3868</v>
      </c>
      <c r="C64" s="36">
        <v>4769</v>
      </c>
      <c r="D64" s="36">
        <v>4714</v>
      </c>
      <c r="E64" s="36">
        <v>4763</v>
      </c>
      <c r="F64" s="36">
        <v>4455</v>
      </c>
      <c r="G64" s="31">
        <v>4513.8</v>
      </c>
      <c r="H64" s="32">
        <v>1</v>
      </c>
      <c r="J64" s="30" t="s">
        <v>67</v>
      </c>
      <c r="K64" s="36">
        <v>14</v>
      </c>
      <c r="L64" s="36">
        <v>8</v>
      </c>
      <c r="M64" s="36">
        <v>7</v>
      </c>
      <c r="N64" s="36">
        <v>12</v>
      </c>
      <c r="O64" s="36">
        <v>23</v>
      </c>
      <c r="P64" s="31">
        <v>12.8</v>
      </c>
      <c r="Q64" s="32">
        <v>1</v>
      </c>
      <c r="S64" s="30" t="s">
        <v>67</v>
      </c>
      <c r="T64" s="36">
        <v>18</v>
      </c>
      <c r="U64" s="36">
        <v>8</v>
      </c>
      <c r="V64" s="36">
        <v>7</v>
      </c>
      <c r="W64" s="36">
        <v>12</v>
      </c>
      <c r="X64" s="36">
        <v>25</v>
      </c>
      <c r="Y64" s="31">
        <v>14</v>
      </c>
      <c r="Z64" s="32">
        <v>1</v>
      </c>
      <c r="AB64" s="30" t="s">
        <v>67</v>
      </c>
      <c r="AC64" s="36">
        <v>17</v>
      </c>
      <c r="AD64" s="36">
        <v>15</v>
      </c>
      <c r="AE64" s="36">
        <v>23</v>
      </c>
      <c r="AF64" s="36">
        <v>16</v>
      </c>
      <c r="AG64" s="36">
        <v>16</v>
      </c>
      <c r="AH64" s="31">
        <v>17.399999999999999</v>
      </c>
      <c r="AI64" s="32">
        <v>4</v>
      </c>
      <c r="AK64" s="30" t="s">
        <v>67</v>
      </c>
      <c r="AL64" s="36">
        <v>20</v>
      </c>
      <c r="AM64" s="36">
        <v>21</v>
      </c>
      <c r="AN64" s="36">
        <v>28</v>
      </c>
      <c r="AO64" s="36">
        <v>23</v>
      </c>
      <c r="AP64" s="36">
        <v>21</v>
      </c>
      <c r="AQ64" s="31">
        <v>22.6</v>
      </c>
      <c r="AR64" s="32">
        <v>3</v>
      </c>
    </row>
    <row r="65" spans="1:44" x14ac:dyDescent="0.25">
      <c r="A65" s="30" t="s">
        <v>68</v>
      </c>
      <c r="B65" s="36">
        <v>31</v>
      </c>
      <c r="C65" s="36">
        <v>31</v>
      </c>
      <c r="D65" s="36">
        <v>23</v>
      </c>
      <c r="E65" s="36">
        <v>44</v>
      </c>
      <c r="F65" s="36">
        <v>33</v>
      </c>
      <c r="G65" s="31">
        <v>32.4</v>
      </c>
      <c r="H65" s="32">
        <v>86</v>
      </c>
      <c r="J65" s="30" t="s">
        <v>68</v>
      </c>
      <c r="K65" s="36">
        <v>0</v>
      </c>
      <c r="L65" s="36">
        <v>0</v>
      </c>
      <c r="M65" s="36">
        <v>0</v>
      </c>
      <c r="N65" s="36">
        <v>1</v>
      </c>
      <c r="O65" s="36">
        <v>0</v>
      </c>
      <c r="P65" s="31">
        <v>0.2</v>
      </c>
      <c r="Q65" s="32">
        <v>81</v>
      </c>
      <c r="S65" s="30" t="s">
        <v>68</v>
      </c>
      <c r="T65" s="36">
        <v>0</v>
      </c>
      <c r="U65" s="36">
        <v>0</v>
      </c>
      <c r="V65" s="36">
        <v>0</v>
      </c>
      <c r="W65" s="36">
        <v>1</v>
      </c>
      <c r="X65" s="36">
        <v>0</v>
      </c>
      <c r="Y65" s="31">
        <v>0.2</v>
      </c>
      <c r="Z65" s="32">
        <v>82</v>
      </c>
      <c r="AB65" s="30" t="s">
        <v>68</v>
      </c>
      <c r="AC65" s="36">
        <v>0</v>
      </c>
      <c r="AD65" s="36">
        <v>1</v>
      </c>
      <c r="AE65" s="36">
        <v>1</v>
      </c>
      <c r="AF65" s="36">
        <v>3</v>
      </c>
      <c r="AG65" s="36">
        <v>0</v>
      </c>
      <c r="AH65" s="31">
        <v>1</v>
      </c>
      <c r="AI65" s="32">
        <v>80</v>
      </c>
      <c r="AK65" s="30" t="s">
        <v>68</v>
      </c>
      <c r="AL65" s="36">
        <v>0</v>
      </c>
      <c r="AM65" s="36">
        <v>1</v>
      </c>
      <c r="AN65" s="36">
        <v>4</v>
      </c>
      <c r="AO65" s="36">
        <v>7</v>
      </c>
      <c r="AP65" s="36">
        <v>0</v>
      </c>
      <c r="AQ65" s="31">
        <v>2.4</v>
      </c>
      <c r="AR65" s="32">
        <v>73</v>
      </c>
    </row>
    <row r="66" spans="1:44" x14ac:dyDescent="0.25">
      <c r="A66" s="30" t="s">
        <v>69</v>
      </c>
      <c r="B66" s="36">
        <v>76</v>
      </c>
      <c r="C66" s="36">
        <v>86</v>
      </c>
      <c r="D66" s="36">
        <v>61</v>
      </c>
      <c r="E66" s="36">
        <v>92</v>
      </c>
      <c r="F66" s="36">
        <v>66</v>
      </c>
      <c r="G66" s="31">
        <v>76.2</v>
      </c>
      <c r="H66" s="32">
        <v>72</v>
      </c>
      <c r="J66" s="30" t="s">
        <v>69</v>
      </c>
      <c r="K66" s="36">
        <v>1</v>
      </c>
      <c r="L66" s="36">
        <v>1</v>
      </c>
      <c r="M66" s="36">
        <v>0</v>
      </c>
      <c r="N66" s="36">
        <v>2</v>
      </c>
      <c r="O66" s="36">
        <v>0</v>
      </c>
      <c r="P66" s="31">
        <v>0.8</v>
      </c>
      <c r="Q66" s="32">
        <v>52</v>
      </c>
      <c r="S66" s="30" t="s">
        <v>69</v>
      </c>
      <c r="T66" s="36">
        <v>1</v>
      </c>
      <c r="U66" s="36">
        <v>1</v>
      </c>
      <c r="V66" s="36">
        <v>0</v>
      </c>
      <c r="W66" s="36">
        <v>2</v>
      </c>
      <c r="X66" s="36">
        <v>0</v>
      </c>
      <c r="Y66" s="31">
        <v>0.8</v>
      </c>
      <c r="Z66" s="32">
        <v>57</v>
      </c>
      <c r="AB66" s="30" t="s">
        <v>69</v>
      </c>
      <c r="AC66" s="36">
        <v>3</v>
      </c>
      <c r="AD66" s="36">
        <v>3</v>
      </c>
      <c r="AE66" s="36">
        <v>3</v>
      </c>
      <c r="AF66" s="36">
        <v>6</v>
      </c>
      <c r="AG66" s="36">
        <v>4</v>
      </c>
      <c r="AH66" s="31">
        <v>3.8</v>
      </c>
      <c r="AI66" s="32">
        <v>47</v>
      </c>
      <c r="AK66" s="30" t="s">
        <v>69</v>
      </c>
      <c r="AL66" s="36">
        <v>3</v>
      </c>
      <c r="AM66" s="36">
        <v>4</v>
      </c>
      <c r="AN66" s="36">
        <v>3</v>
      </c>
      <c r="AO66" s="36">
        <v>8</v>
      </c>
      <c r="AP66" s="36">
        <v>5</v>
      </c>
      <c r="AQ66" s="31">
        <v>4.5999999999999996</v>
      </c>
      <c r="AR66" s="32">
        <v>49</v>
      </c>
    </row>
    <row r="67" spans="1:44" x14ac:dyDescent="0.25">
      <c r="A67" s="30" t="s">
        <v>70</v>
      </c>
      <c r="B67" s="36">
        <v>322</v>
      </c>
      <c r="C67" s="36">
        <v>409</v>
      </c>
      <c r="D67" s="36">
        <v>392</v>
      </c>
      <c r="E67" s="36">
        <v>428</v>
      </c>
      <c r="F67" s="36">
        <v>433</v>
      </c>
      <c r="G67" s="31">
        <v>396.8</v>
      </c>
      <c r="H67" s="32">
        <v>25</v>
      </c>
      <c r="J67" s="30" t="s">
        <v>70</v>
      </c>
      <c r="K67" s="36">
        <v>0</v>
      </c>
      <c r="L67" s="36">
        <v>0</v>
      </c>
      <c r="M67" s="36">
        <v>5</v>
      </c>
      <c r="N67" s="36">
        <v>1</v>
      </c>
      <c r="O67" s="36">
        <v>4</v>
      </c>
      <c r="P67" s="31">
        <v>2</v>
      </c>
      <c r="Q67" s="32">
        <v>24</v>
      </c>
      <c r="S67" s="30" t="s">
        <v>70</v>
      </c>
      <c r="T67" s="36">
        <v>0</v>
      </c>
      <c r="U67" s="36">
        <v>0</v>
      </c>
      <c r="V67" s="36">
        <v>5</v>
      </c>
      <c r="W67" s="36">
        <v>1</v>
      </c>
      <c r="X67" s="36">
        <v>4</v>
      </c>
      <c r="Y67" s="31">
        <v>2</v>
      </c>
      <c r="Z67" s="32">
        <v>29</v>
      </c>
      <c r="AB67" s="30" t="s">
        <v>70</v>
      </c>
      <c r="AC67" s="36">
        <v>5</v>
      </c>
      <c r="AD67" s="36">
        <v>6</v>
      </c>
      <c r="AE67" s="36">
        <v>4</v>
      </c>
      <c r="AF67" s="36">
        <v>8</v>
      </c>
      <c r="AG67" s="36">
        <v>7</v>
      </c>
      <c r="AH67" s="31">
        <v>6</v>
      </c>
      <c r="AI67" s="32">
        <v>25</v>
      </c>
      <c r="AK67" s="30" t="s">
        <v>70</v>
      </c>
      <c r="AL67" s="36">
        <v>9</v>
      </c>
      <c r="AM67" s="36">
        <v>7</v>
      </c>
      <c r="AN67" s="36">
        <v>6</v>
      </c>
      <c r="AO67" s="36">
        <v>8</v>
      </c>
      <c r="AP67" s="36">
        <v>10</v>
      </c>
      <c r="AQ67" s="31">
        <v>8</v>
      </c>
      <c r="AR67" s="32">
        <v>27</v>
      </c>
    </row>
    <row r="68" spans="1:44" x14ac:dyDescent="0.25">
      <c r="A68" s="30" t="s">
        <v>71</v>
      </c>
      <c r="B68" s="36">
        <v>329</v>
      </c>
      <c r="C68" s="36">
        <v>353</v>
      </c>
      <c r="D68" s="36">
        <v>331</v>
      </c>
      <c r="E68" s="36">
        <v>333</v>
      </c>
      <c r="F68" s="36">
        <v>286</v>
      </c>
      <c r="G68" s="31">
        <v>326.39999999999998</v>
      </c>
      <c r="H68" s="32">
        <v>31</v>
      </c>
      <c r="J68" s="30" t="s">
        <v>71</v>
      </c>
      <c r="K68" s="36">
        <v>3</v>
      </c>
      <c r="L68" s="36">
        <v>1</v>
      </c>
      <c r="M68" s="36">
        <v>0</v>
      </c>
      <c r="N68" s="36">
        <v>3</v>
      </c>
      <c r="O68" s="36">
        <v>1</v>
      </c>
      <c r="P68" s="31">
        <v>1.6</v>
      </c>
      <c r="Q68" s="32">
        <v>34</v>
      </c>
      <c r="S68" s="30" t="s">
        <v>71</v>
      </c>
      <c r="T68" s="36">
        <v>3</v>
      </c>
      <c r="U68" s="36">
        <v>1</v>
      </c>
      <c r="V68" s="36">
        <v>0</v>
      </c>
      <c r="W68" s="36">
        <v>3</v>
      </c>
      <c r="X68" s="36">
        <v>1</v>
      </c>
      <c r="Y68" s="31">
        <v>1.6</v>
      </c>
      <c r="Z68" s="32">
        <v>36</v>
      </c>
      <c r="AB68" s="30" t="s">
        <v>71</v>
      </c>
      <c r="AC68" s="36">
        <v>7</v>
      </c>
      <c r="AD68" s="36">
        <v>8</v>
      </c>
      <c r="AE68" s="36">
        <v>9</v>
      </c>
      <c r="AF68" s="36">
        <v>6</v>
      </c>
      <c r="AG68" s="36">
        <v>7</v>
      </c>
      <c r="AH68" s="31">
        <v>7.4</v>
      </c>
      <c r="AI68" s="32">
        <v>17</v>
      </c>
      <c r="AK68" s="30" t="s">
        <v>71</v>
      </c>
      <c r="AL68" s="36">
        <v>9</v>
      </c>
      <c r="AM68" s="36">
        <v>8</v>
      </c>
      <c r="AN68" s="36">
        <v>9</v>
      </c>
      <c r="AO68" s="36">
        <v>7</v>
      </c>
      <c r="AP68" s="36">
        <v>7</v>
      </c>
      <c r="AQ68" s="31">
        <v>8</v>
      </c>
      <c r="AR68" s="32">
        <v>27</v>
      </c>
    </row>
    <row r="69" spans="1:44" x14ac:dyDescent="0.25">
      <c r="A69" s="30" t="s">
        <v>72</v>
      </c>
      <c r="B69" s="36">
        <v>789</v>
      </c>
      <c r="C69" s="36">
        <v>878</v>
      </c>
      <c r="D69" s="36">
        <v>910</v>
      </c>
      <c r="E69" s="36">
        <v>910</v>
      </c>
      <c r="F69" s="36">
        <v>969</v>
      </c>
      <c r="G69" s="31">
        <v>891.2</v>
      </c>
      <c r="H69" s="32">
        <v>13</v>
      </c>
      <c r="J69" s="30" t="s">
        <v>72</v>
      </c>
      <c r="K69" s="36">
        <v>1</v>
      </c>
      <c r="L69" s="36">
        <v>3</v>
      </c>
      <c r="M69" s="36">
        <v>1</v>
      </c>
      <c r="N69" s="36">
        <v>3</v>
      </c>
      <c r="O69" s="36">
        <v>2</v>
      </c>
      <c r="P69" s="31">
        <v>2</v>
      </c>
      <c r="Q69" s="32">
        <v>24</v>
      </c>
      <c r="S69" s="30" t="s">
        <v>72</v>
      </c>
      <c r="T69" s="36">
        <v>1</v>
      </c>
      <c r="U69" s="36">
        <v>3</v>
      </c>
      <c r="V69" s="36">
        <v>1</v>
      </c>
      <c r="W69" s="36">
        <v>3</v>
      </c>
      <c r="X69" s="36">
        <v>2</v>
      </c>
      <c r="Y69" s="31">
        <v>2</v>
      </c>
      <c r="Z69" s="32">
        <v>29</v>
      </c>
      <c r="AB69" s="30" t="s">
        <v>72</v>
      </c>
      <c r="AC69" s="36">
        <v>9</v>
      </c>
      <c r="AD69" s="36">
        <v>1</v>
      </c>
      <c r="AE69" s="36">
        <v>6</v>
      </c>
      <c r="AF69" s="36">
        <v>3</v>
      </c>
      <c r="AG69" s="36">
        <v>5</v>
      </c>
      <c r="AH69" s="31">
        <v>4.8</v>
      </c>
      <c r="AI69" s="32">
        <v>31</v>
      </c>
      <c r="AK69" s="30" t="s">
        <v>72</v>
      </c>
      <c r="AL69" s="36">
        <v>11</v>
      </c>
      <c r="AM69" s="36">
        <v>1</v>
      </c>
      <c r="AN69" s="36">
        <v>10</v>
      </c>
      <c r="AO69" s="36">
        <v>3</v>
      </c>
      <c r="AP69" s="36">
        <v>6</v>
      </c>
      <c r="AQ69" s="31">
        <v>6.2</v>
      </c>
      <c r="AR69" s="32">
        <v>36</v>
      </c>
    </row>
    <row r="70" spans="1:44" x14ac:dyDescent="0.25">
      <c r="A70" s="30" t="s">
        <v>73</v>
      </c>
      <c r="B70" s="36">
        <v>41</v>
      </c>
      <c r="C70" s="36">
        <v>44</v>
      </c>
      <c r="D70" s="36">
        <v>37</v>
      </c>
      <c r="E70" s="36">
        <v>40</v>
      </c>
      <c r="F70" s="36">
        <v>25</v>
      </c>
      <c r="G70" s="31">
        <v>37.4</v>
      </c>
      <c r="H70" s="32">
        <v>83</v>
      </c>
      <c r="J70" s="30" t="s">
        <v>73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1">
        <v>0</v>
      </c>
      <c r="Q70" s="32">
        <v>92</v>
      </c>
      <c r="S70" s="30" t="s">
        <v>73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1">
        <v>0</v>
      </c>
      <c r="Z70" s="32">
        <v>92</v>
      </c>
      <c r="AB70" s="30" t="s">
        <v>73</v>
      </c>
      <c r="AC70" s="36">
        <v>5</v>
      </c>
      <c r="AD70" s="36">
        <v>1</v>
      </c>
      <c r="AE70" s="36">
        <v>2</v>
      </c>
      <c r="AF70" s="36">
        <v>3</v>
      </c>
      <c r="AG70" s="36">
        <v>0</v>
      </c>
      <c r="AH70" s="31">
        <v>2.2000000000000002</v>
      </c>
      <c r="AI70" s="32">
        <v>66</v>
      </c>
      <c r="AK70" s="30" t="s">
        <v>73</v>
      </c>
      <c r="AL70" s="36">
        <v>5</v>
      </c>
      <c r="AM70" s="36">
        <v>1</v>
      </c>
      <c r="AN70" s="36">
        <v>2</v>
      </c>
      <c r="AO70" s="36">
        <v>3</v>
      </c>
      <c r="AP70" s="36">
        <v>0</v>
      </c>
      <c r="AQ70" s="31">
        <v>2.2000000000000002</v>
      </c>
      <c r="AR70" s="32">
        <v>75</v>
      </c>
    </row>
    <row r="71" spans="1:44" x14ac:dyDescent="0.25">
      <c r="A71" s="30" t="s">
        <v>74</v>
      </c>
      <c r="B71" s="36">
        <v>560</v>
      </c>
      <c r="C71" s="36">
        <v>586</v>
      </c>
      <c r="D71" s="36">
        <v>561</v>
      </c>
      <c r="E71" s="36">
        <v>554</v>
      </c>
      <c r="F71" s="36">
        <v>563</v>
      </c>
      <c r="G71" s="31">
        <v>564.79999999999995</v>
      </c>
      <c r="H71" s="32">
        <v>19</v>
      </c>
      <c r="J71" s="30" t="s">
        <v>74</v>
      </c>
      <c r="K71" s="36">
        <v>2</v>
      </c>
      <c r="L71" s="36">
        <v>2</v>
      </c>
      <c r="M71" s="36">
        <v>4</v>
      </c>
      <c r="N71" s="36">
        <v>2</v>
      </c>
      <c r="O71" s="36">
        <v>2</v>
      </c>
      <c r="P71" s="31">
        <v>2.4</v>
      </c>
      <c r="Q71" s="32">
        <v>20</v>
      </c>
      <c r="S71" s="30" t="s">
        <v>74</v>
      </c>
      <c r="T71" s="36">
        <v>3</v>
      </c>
      <c r="U71" s="36">
        <v>2</v>
      </c>
      <c r="V71" s="36">
        <v>5</v>
      </c>
      <c r="W71" s="36">
        <v>2</v>
      </c>
      <c r="X71" s="36">
        <v>2</v>
      </c>
      <c r="Y71" s="31">
        <v>2.8</v>
      </c>
      <c r="Z71" s="32">
        <v>17</v>
      </c>
      <c r="AB71" s="30" t="s">
        <v>74</v>
      </c>
      <c r="AC71" s="36">
        <v>6</v>
      </c>
      <c r="AD71" s="36">
        <v>8</v>
      </c>
      <c r="AE71" s="36">
        <v>3</v>
      </c>
      <c r="AF71" s="36">
        <v>11</v>
      </c>
      <c r="AG71" s="36">
        <v>9</v>
      </c>
      <c r="AH71" s="31">
        <v>7.4</v>
      </c>
      <c r="AI71" s="32">
        <v>17</v>
      </c>
      <c r="AK71" s="30" t="s">
        <v>74</v>
      </c>
      <c r="AL71" s="36">
        <v>8</v>
      </c>
      <c r="AM71" s="36">
        <v>9</v>
      </c>
      <c r="AN71" s="36">
        <v>5</v>
      </c>
      <c r="AO71" s="36">
        <v>14</v>
      </c>
      <c r="AP71" s="36">
        <v>10</v>
      </c>
      <c r="AQ71" s="31">
        <v>9.1999999999999993</v>
      </c>
      <c r="AR71" s="32">
        <v>21</v>
      </c>
    </row>
    <row r="72" spans="1:44" x14ac:dyDescent="0.25">
      <c r="A72" s="30" t="s">
        <v>75</v>
      </c>
      <c r="B72" s="36">
        <v>328</v>
      </c>
      <c r="C72" s="36">
        <v>439</v>
      </c>
      <c r="D72" s="36">
        <v>479</v>
      </c>
      <c r="E72" s="36">
        <v>616</v>
      </c>
      <c r="F72" s="36">
        <v>604</v>
      </c>
      <c r="G72" s="31">
        <v>493.2</v>
      </c>
      <c r="H72" s="32">
        <v>21</v>
      </c>
      <c r="J72" s="30" t="s">
        <v>75</v>
      </c>
      <c r="K72" s="36">
        <v>1</v>
      </c>
      <c r="L72" s="36">
        <v>3</v>
      </c>
      <c r="M72" s="36">
        <v>2</v>
      </c>
      <c r="N72" s="36">
        <v>0</v>
      </c>
      <c r="O72" s="36">
        <v>1</v>
      </c>
      <c r="P72" s="31">
        <v>1.4</v>
      </c>
      <c r="Q72" s="32">
        <v>39</v>
      </c>
      <c r="S72" s="30" t="s">
        <v>75</v>
      </c>
      <c r="T72" s="36">
        <v>1</v>
      </c>
      <c r="U72" s="36">
        <v>3</v>
      </c>
      <c r="V72" s="36">
        <v>2</v>
      </c>
      <c r="W72" s="36">
        <v>0</v>
      </c>
      <c r="X72" s="36">
        <v>2</v>
      </c>
      <c r="Y72" s="31">
        <v>1.6</v>
      </c>
      <c r="Z72" s="32">
        <v>36</v>
      </c>
      <c r="AB72" s="30" t="s">
        <v>75</v>
      </c>
      <c r="AC72" s="36">
        <v>4</v>
      </c>
      <c r="AD72" s="36">
        <v>4</v>
      </c>
      <c r="AE72" s="36">
        <v>6</v>
      </c>
      <c r="AF72" s="36">
        <v>5</v>
      </c>
      <c r="AG72" s="36">
        <v>4</v>
      </c>
      <c r="AH72" s="31">
        <v>4.5999999999999996</v>
      </c>
      <c r="AI72" s="32">
        <v>34</v>
      </c>
      <c r="AK72" s="30" t="s">
        <v>75</v>
      </c>
      <c r="AL72" s="36">
        <v>4</v>
      </c>
      <c r="AM72" s="36">
        <v>5</v>
      </c>
      <c r="AN72" s="36">
        <v>7</v>
      </c>
      <c r="AO72" s="36">
        <v>5</v>
      </c>
      <c r="AP72" s="36">
        <v>5</v>
      </c>
      <c r="AQ72" s="31">
        <v>5.2</v>
      </c>
      <c r="AR72" s="32">
        <v>42</v>
      </c>
    </row>
    <row r="73" spans="1:44" x14ac:dyDescent="0.25">
      <c r="A73" s="30" t="s">
        <v>76</v>
      </c>
      <c r="B73" s="36">
        <v>20</v>
      </c>
      <c r="C73" s="36">
        <v>34</v>
      </c>
      <c r="D73" s="36">
        <v>25</v>
      </c>
      <c r="E73" s="36">
        <v>47</v>
      </c>
      <c r="F73" s="36">
        <v>30</v>
      </c>
      <c r="G73" s="31">
        <v>31.2</v>
      </c>
      <c r="H73" s="32">
        <v>90</v>
      </c>
      <c r="J73" s="30" t="s">
        <v>76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1">
        <v>0</v>
      </c>
      <c r="Q73" s="32">
        <v>92</v>
      </c>
      <c r="S73" s="30" t="s">
        <v>76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1">
        <v>0</v>
      </c>
      <c r="Z73" s="32">
        <v>92</v>
      </c>
      <c r="AB73" s="30" t="s">
        <v>76</v>
      </c>
      <c r="AC73" s="36">
        <v>1</v>
      </c>
      <c r="AD73" s="36">
        <v>0</v>
      </c>
      <c r="AE73" s="36">
        <v>0</v>
      </c>
      <c r="AF73" s="36">
        <v>1</v>
      </c>
      <c r="AG73" s="36">
        <v>0</v>
      </c>
      <c r="AH73" s="31">
        <v>0.4</v>
      </c>
      <c r="AI73" s="32">
        <v>93</v>
      </c>
      <c r="AK73" s="30" t="s">
        <v>76</v>
      </c>
      <c r="AL73" s="36">
        <v>1</v>
      </c>
      <c r="AM73" s="36">
        <v>0</v>
      </c>
      <c r="AN73" s="36">
        <v>0</v>
      </c>
      <c r="AO73" s="36">
        <v>2</v>
      </c>
      <c r="AP73" s="36">
        <v>0</v>
      </c>
      <c r="AQ73" s="31">
        <v>0.6</v>
      </c>
      <c r="AR73" s="32">
        <v>94</v>
      </c>
    </row>
    <row r="74" spans="1:44" x14ac:dyDescent="0.25">
      <c r="A74" s="30" t="s">
        <v>77</v>
      </c>
      <c r="B74" s="36">
        <v>130</v>
      </c>
      <c r="C74" s="36">
        <v>127</v>
      </c>
      <c r="D74" s="36">
        <v>152</v>
      </c>
      <c r="E74" s="36">
        <v>137</v>
      </c>
      <c r="F74" s="36">
        <v>184</v>
      </c>
      <c r="G74" s="31">
        <v>146</v>
      </c>
      <c r="H74" s="32">
        <v>59</v>
      </c>
      <c r="J74" s="30" t="s">
        <v>77</v>
      </c>
      <c r="K74" s="36">
        <v>2</v>
      </c>
      <c r="L74" s="36">
        <v>2</v>
      </c>
      <c r="M74" s="36">
        <v>0</v>
      </c>
      <c r="N74" s="36">
        <v>1</v>
      </c>
      <c r="O74" s="36">
        <v>0</v>
      </c>
      <c r="P74" s="31">
        <v>1</v>
      </c>
      <c r="Q74" s="32">
        <v>46</v>
      </c>
      <c r="S74" s="30" t="s">
        <v>77</v>
      </c>
      <c r="T74" s="36">
        <v>2</v>
      </c>
      <c r="U74" s="36">
        <v>2</v>
      </c>
      <c r="V74" s="36">
        <v>0</v>
      </c>
      <c r="W74" s="36">
        <v>1</v>
      </c>
      <c r="X74" s="36">
        <v>0</v>
      </c>
      <c r="Y74" s="31">
        <v>1</v>
      </c>
      <c r="Z74" s="32">
        <v>47</v>
      </c>
      <c r="AB74" s="30" t="s">
        <v>77</v>
      </c>
      <c r="AC74" s="36">
        <v>0</v>
      </c>
      <c r="AD74" s="36">
        <v>2</v>
      </c>
      <c r="AE74" s="36">
        <v>2</v>
      </c>
      <c r="AF74" s="36">
        <v>0</v>
      </c>
      <c r="AG74" s="36">
        <v>1</v>
      </c>
      <c r="AH74" s="31">
        <v>1</v>
      </c>
      <c r="AI74" s="32">
        <v>80</v>
      </c>
      <c r="AK74" s="30" t="s">
        <v>77</v>
      </c>
      <c r="AL74" s="36">
        <v>3</v>
      </c>
      <c r="AM74" s="36">
        <v>2</v>
      </c>
      <c r="AN74" s="36">
        <v>2</v>
      </c>
      <c r="AO74" s="36">
        <v>0</v>
      </c>
      <c r="AP74" s="36">
        <v>1</v>
      </c>
      <c r="AQ74" s="31">
        <v>1.6</v>
      </c>
      <c r="AR74" s="32">
        <v>80</v>
      </c>
    </row>
    <row r="75" spans="1:44" x14ac:dyDescent="0.25">
      <c r="A75" s="30" t="s">
        <v>78</v>
      </c>
      <c r="B75" s="36">
        <v>211</v>
      </c>
      <c r="C75" s="36">
        <v>278</v>
      </c>
      <c r="D75" s="36">
        <v>223</v>
      </c>
      <c r="E75" s="36">
        <v>269</v>
      </c>
      <c r="F75" s="36">
        <v>274</v>
      </c>
      <c r="G75" s="31">
        <v>251</v>
      </c>
      <c r="H75" s="32">
        <v>36</v>
      </c>
      <c r="J75" s="30" t="s">
        <v>78</v>
      </c>
      <c r="K75" s="36">
        <v>3</v>
      </c>
      <c r="L75" s="36">
        <v>1</v>
      </c>
      <c r="M75" s="36">
        <v>2</v>
      </c>
      <c r="N75" s="36">
        <v>1</v>
      </c>
      <c r="O75" s="36">
        <v>1</v>
      </c>
      <c r="P75" s="31">
        <v>1.6</v>
      </c>
      <c r="Q75" s="32">
        <v>34</v>
      </c>
      <c r="S75" s="30" t="s">
        <v>78</v>
      </c>
      <c r="T75" s="36">
        <v>3</v>
      </c>
      <c r="U75" s="36">
        <v>1</v>
      </c>
      <c r="V75" s="36">
        <v>2</v>
      </c>
      <c r="W75" s="36">
        <v>1</v>
      </c>
      <c r="X75" s="36">
        <v>1</v>
      </c>
      <c r="Y75" s="31">
        <v>1.6</v>
      </c>
      <c r="Z75" s="32">
        <v>36</v>
      </c>
      <c r="AB75" s="30" t="s">
        <v>78</v>
      </c>
      <c r="AC75" s="36">
        <v>6</v>
      </c>
      <c r="AD75" s="36">
        <v>6</v>
      </c>
      <c r="AE75" s="36">
        <v>6</v>
      </c>
      <c r="AF75" s="36">
        <v>7</v>
      </c>
      <c r="AG75" s="36">
        <v>3</v>
      </c>
      <c r="AH75" s="31">
        <v>5.6</v>
      </c>
      <c r="AI75" s="32">
        <v>29</v>
      </c>
      <c r="AK75" s="30" t="s">
        <v>78</v>
      </c>
      <c r="AL75" s="36">
        <v>9</v>
      </c>
      <c r="AM75" s="36">
        <v>6</v>
      </c>
      <c r="AN75" s="36">
        <v>6</v>
      </c>
      <c r="AO75" s="36">
        <v>11</v>
      </c>
      <c r="AP75" s="36">
        <v>5</v>
      </c>
      <c r="AQ75" s="31">
        <v>7.4</v>
      </c>
      <c r="AR75" s="32">
        <v>30</v>
      </c>
    </row>
    <row r="76" spans="1:44" x14ac:dyDescent="0.25">
      <c r="A76" s="30" t="s">
        <v>79</v>
      </c>
      <c r="B76" s="36">
        <v>28</v>
      </c>
      <c r="C76" s="36">
        <v>27</v>
      </c>
      <c r="D76" s="36">
        <v>30</v>
      </c>
      <c r="E76" s="36">
        <v>41</v>
      </c>
      <c r="F76" s="36">
        <v>33</v>
      </c>
      <c r="G76" s="31">
        <v>31.8</v>
      </c>
      <c r="H76" s="32">
        <v>89</v>
      </c>
      <c r="J76" s="30" t="s">
        <v>79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1">
        <v>0</v>
      </c>
      <c r="Q76" s="32">
        <v>92</v>
      </c>
      <c r="S76" s="30" t="s">
        <v>79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1">
        <v>0</v>
      </c>
      <c r="Z76" s="32">
        <v>92</v>
      </c>
      <c r="AB76" s="30" t="s">
        <v>79</v>
      </c>
      <c r="AC76" s="36">
        <v>0</v>
      </c>
      <c r="AD76" s="36">
        <v>3</v>
      </c>
      <c r="AE76" s="36">
        <v>0</v>
      </c>
      <c r="AF76" s="36">
        <v>1</v>
      </c>
      <c r="AG76" s="36">
        <v>0</v>
      </c>
      <c r="AH76" s="31">
        <v>0.8</v>
      </c>
      <c r="AI76" s="32">
        <v>85</v>
      </c>
      <c r="AK76" s="30" t="s">
        <v>79</v>
      </c>
      <c r="AL76" s="36">
        <v>0</v>
      </c>
      <c r="AM76" s="36">
        <v>5</v>
      </c>
      <c r="AN76" s="36">
        <v>0</v>
      </c>
      <c r="AO76" s="36">
        <v>1</v>
      </c>
      <c r="AP76" s="36">
        <v>0</v>
      </c>
      <c r="AQ76" s="31">
        <v>1.2</v>
      </c>
      <c r="AR76" s="32">
        <v>84</v>
      </c>
    </row>
    <row r="77" spans="1:44" x14ac:dyDescent="0.25">
      <c r="A77" s="30" t="s">
        <v>80</v>
      </c>
      <c r="B77" s="36">
        <v>147</v>
      </c>
      <c r="C77" s="36">
        <v>122</v>
      </c>
      <c r="D77" s="36">
        <v>182</v>
      </c>
      <c r="E77" s="36">
        <v>143</v>
      </c>
      <c r="F77" s="36">
        <v>143</v>
      </c>
      <c r="G77" s="31">
        <v>147.4</v>
      </c>
      <c r="H77" s="32">
        <v>58</v>
      </c>
      <c r="J77" s="30" t="s">
        <v>80</v>
      </c>
      <c r="K77" s="36">
        <v>1</v>
      </c>
      <c r="L77" s="36">
        <v>0</v>
      </c>
      <c r="M77" s="36">
        <v>0</v>
      </c>
      <c r="N77" s="36">
        <v>1</v>
      </c>
      <c r="O77" s="36">
        <v>1</v>
      </c>
      <c r="P77" s="31">
        <v>0.6</v>
      </c>
      <c r="Q77" s="32">
        <v>60</v>
      </c>
      <c r="S77" s="30" t="s">
        <v>80</v>
      </c>
      <c r="T77" s="36">
        <v>2</v>
      </c>
      <c r="U77" s="36">
        <v>0</v>
      </c>
      <c r="V77" s="36">
        <v>0</v>
      </c>
      <c r="W77" s="36">
        <v>2</v>
      </c>
      <c r="X77" s="36">
        <v>1</v>
      </c>
      <c r="Y77" s="31">
        <v>1</v>
      </c>
      <c r="Z77" s="32">
        <v>47</v>
      </c>
      <c r="AB77" s="30" t="s">
        <v>80</v>
      </c>
      <c r="AC77" s="36">
        <v>3</v>
      </c>
      <c r="AD77" s="36">
        <v>5</v>
      </c>
      <c r="AE77" s="36">
        <v>2</v>
      </c>
      <c r="AF77" s="36">
        <v>2</v>
      </c>
      <c r="AG77" s="36">
        <v>2</v>
      </c>
      <c r="AH77" s="31">
        <v>2.8</v>
      </c>
      <c r="AI77" s="32">
        <v>56</v>
      </c>
      <c r="AK77" s="30" t="s">
        <v>80</v>
      </c>
      <c r="AL77" s="36">
        <v>5</v>
      </c>
      <c r="AM77" s="36">
        <v>6</v>
      </c>
      <c r="AN77" s="36">
        <v>2</v>
      </c>
      <c r="AO77" s="36">
        <v>4</v>
      </c>
      <c r="AP77" s="36">
        <v>3</v>
      </c>
      <c r="AQ77" s="31">
        <v>4</v>
      </c>
      <c r="AR77" s="32">
        <v>54</v>
      </c>
    </row>
    <row r="78" spans="1:44" x14ac:dyDescent="0.25">
      <c r="A78" s="30" t="s">
        <v>81</v>
      </c>
      <c r="B78" s="36">
        <v>784</v>
      </c>
      <c r="C78" s="36">
        <v>1025</v>
      </c>
      <c r="D78" s="36">
        <v>858</v>
      </c>
      <c r="E78" s="36">
        <v>911</v>
      </c>
      <c r="F78" s="36">
        <v>911</v>
      </c>
      <c r="G78" s="31">
        <v>897.8</v>
      </c>
      <c r="H78" s="32">
        <v>10</v>
      </c>
      <c r="J78" s="30" t="s">
        <v>81</v>
      </c>
      <c r="K78" s="36">
        <v>3</v>
      </c>
      <c r="L78" s="36">
        <v>2</v>
      </c>
      <c r="M78" s="36">
        <v>3</v>
      </c>
      <c r="N78" s="36">
        <v>4</v>
      </c>
      <c r="O78" s="36">
        <v>2</v>
      </c>
      <c r="P78" s="31">
        <v>2.8</v>
      </c>
      <c r="Q78" s="32">
        <v>13</v>
      </c>
      <c r="S78" s="30" t="s">
        <v>81</v>
      </c>
      <c r="T78" s="36">
        <v>3</v>
      </c>
      <c r="U78" s="36">
        <v>5</v>
      </c>
      <c r="V78" s="36">
        <v>3</v>
      </c>
      <c r="W78" s="36">
        <v>4</v>
      </c>
      <c r="X78" s="36">
        <v>2</v>
      </c>
      <c r="Y78" s="31">
        <v>3.4</v>
      </c>
      <c r="Z78" s="32">
        <v>10</v>
      </c>
      <c r="AB78" s="30" t="s">
        <v>81</v>
      </c>
      <c r="AC78" s="36">
        <v>9</v>
      </c>
      <c r="AD78" s="36">
        <v>12</v>
      </c>
      <c r="AE78" s="36">
        <v>8</v>
      </c>
      <c r="AF78" s="36">
        <v>13</v>
      </c>
      <c r="AG78" s="36">
        <v>18</v>
      </c>
      <c r="AH78" s="31">
        <v>12</v>
      </c>
      <c r="AI78" s="32">
        <v>10</v>
      </c>
      <c r="AK78" s="30" t="s">
        <v>81</v>
      </c>
      <c r="AL78" s="36">
        <v>10</v>
      </c>
      <c r="AM78" s="36">
        <v>14</v>
      </c>
      <c r="AN78" s="36">
        <v>9</v>
      </c>
      <c r="AO78" s="36">
        <v>17</v>
      </c>
      <c r="AP78" s="36">
        <v>25</v>
      </c>
      <c r="AQ78" s="31">
        <v>15</v>
      </c>
      <c r="AR78" s="32">
        <v>13</v>
      </c>
    </row>
    <row r="79" spans="1:44" x14ac:dyDescent="0.25">
      <c r="A79" s="30" t="s">
        <v>82</v>
      </c>
      <c r="B79" s="36">
        <v>41</v>
      </c>
      <c r="C79" s="36">
        <v>68</v>
      </c>
      <c r="D79" s="36">
        <v>54</v>
      </c>
      <c r="E79" s="36">
        <v>57</v>
      </c>
      <c r="F79" s="36">
        <v>46</v>
      </c>
      <c r="G79" s="31">
        <v>53.2</v>
      </c>
      <c r="H79" s="32">
        <v>78</v>
      </c>
      <c r="J79" s="30" t="s">
        <v>82</v>
      </c>
      <c r="K79" s="36">
        <v>0</v>
      </c>
      <c r="L79" s="36">
        <v>2</v>
      </c>
      <c r="M79" s="36">
        <v>0</v>
      </c>
      <c r="N79" s="36">
        <v>0</v>
      </c>
      <c r="O79" s="36">
        <v>0</v>
      </c>
      <c r="P79" s="31">
        <v>0.4</v>
      </c>
      <c r="Q79" s="32">
        <v>69</v>
      </c>
      <c r="S79" s="30" t="s">
        <v>82</v>
      </c>
      <c r="T79" s="36">
        <v>0</v>
      </c>
      <c r="U79" s="36">
        <v>2</v>
      </c>
      <c r="V79" s="36">
        <v>0</v>
      </c>
      <c r="W79" s="36">
        <v>0</v>
      </c>
      <c r="X79" s="36">
        <v>0</v>
      </c>
      <c r="Y79" s="31">
        <v>0.4</v>
      </c>
      <c r="Z79" s="32">
        <v>71</v>
      </c>
      <c r="AB79" s="30" t="s">
        <v>82</v>
      </c>
      <c r="AC79" s="36">
        <v>2</v>
      </c>
      <c r="AD79" s="36">
        <v>2</v>
      </c>
      <c r="AE79" s="36">
        <v>2</v>
      </c>
      <c r="AF79" s="36">
        <v>3</v>
      </c>
      <c r="AG79" s="36">
        <v>4</v>
      </c>
      <c r="AH79" s="31">
        <v>2.6</v>
      </c>
      <c r="AI79" s="32">
        <v>62</v>
      </c>
      <c r="AK79" s="30" t="s">
        <v>82</v>
      </c>
      <c r="AL79" s="36">
        <v>2</v>
      </c>
      <c r="AM79" s="36">
        <v>2</v>
      </c>
      <c r="AN79" s="36">
        <v>2</v>
      </c>
      <c r="AO79" s="36">
        <v>5</v>
      </c>
      <c r="AP79" s="36">
        <v>5</v>
      </c>
      <c r="AQ79" s="31">
        <v>3.2</v>
      </c>
      <c r="AR79" s="32">
        <v>66</v>
      </c>
    </row>
    <row r="80" spans="1:44" x14ac:dyDescent="0.25">
      <c r="A80" s="30" t="s">
        <v>83</v>
      </c>
      <c r="B80" s="36">
        <v>504</v>
      </c>
      <c r="C80" s="36">
        <v>561</v>
      </c>
      <c r="D80" s="36">
        <v>595</v>
      </c>
      <c r="E80" s="36">
        <v>590</v>
      </c>
      <c r="F80" s="36">
        <v>624</v>
      </c>
      <c r="G80" s="31">
        <v>574.79999999999995</v>
      </c>
      <c r="H80" s="32">
        <v>18</v>
      </c>
      <c r="J80" s="30" t="s">
        <v>83</v>
      </c>
      <c r="K80" s="36">
        <v>3</v>
      </c>
      <c r="L80" s="36">
        <v>2</v>
      </c>
      <c r="M80" s="36">
        <v>4</v>
      </c>
      <c r="N80" s="36">
        <v>5</v>
      </c>
      <c r="O80" s="36">
        <v>5</v>
      </c>
      <c r="P80" s="31">
        <v>3.8</v>
      </c>
      <c r="Q80" s="32">
        <v>7</v>
      </c>
      <c r="S80" s="30" t="s">
        <v>83</v>
      </c>
      <c r="T80" s="36">
        <v>3</v>
      </c>
      <c r="U80" s="36">
        <v>2</v>
      </c>
      <c r="V80" s="36">
        <v>4</v>
      </c>
      <c r="W80" s="36">
        <v>5</v>
      </c>
      <c r="X80" s="36">
        <v>6</v>
      </c>
      <c r="Y80" s="31">
        <v>4</v>
      </c>
      <c r="Z80" s="32">
        <v>8</v>
      </c>
      <c r="AB80" s="30" t="s">
        <v>83</v>
      </c>
      <c r="AC80" s="36">
        <v>6</v>
      </c>
      <c r="AD80" s="36">
        <v>13</v>
      </c>
      <c r="AE80" s="36">
        <v>10</v>
      </c>
      <c r="AF80" s="36">
        <v>14</v>
      </c>
      <c r="AG80" s="36">
        <v>16</v>
      </c>
      <c r="AH80" s="31">
        <v>11.8</v>
      </c>
      <c r="AI80" s="32">
        <v>11</v>
      </c>
      <c r="AK80" s="30" t="s">
        <v>83</v>
      </c>
      <c r="AL80" s="36">
        <v>7</v>
      </c>
      <c r="AM80" s="36">
        <v>16</v>
      </c>
      <c r="AN80" s="36">
        <v>16</v>
      </c>
      <c r="AO80" s="36">
        <v>20</v>
      </c>
      <c r="AP80" s="36">
        <v>22</v>
      </c>
      <c r="AQ80" s="31">
        <v>16.2</v>
      </c>
      <c r="AR80" s="32">
        <v>10</v>
      </c>
    </row>
    <row r="81" spans="1:44" x14ac:dyDescent="0.25">
      <c r="A81" s="30" t="s">
        <v>84</v>
      </c>
      <c r="B81" s="36">
        <v>137</v>
      </c>
      <c r="C81" s="36">
        <v>156</v>
      </c>
      <c r="D81" s="36">
        <v>140</v>
      </c>
      <c r="E81" s="36">
        <v>164</v>
      </c>
      <c r="F81" s="36">
        <v>166</v>
      </c>
      <c r="G81" s="31">
        <v>152.6</v>
      </c>
      <c r="H81" s="32">
        <v>54</v>
      </c>
      <c r="J81" s="30" t="s">
        <v>84</v>
      </c>
      <c r="K81" s="36">
        <v>0</v>
      </c>
      <c r="L81" s="36">
        <v>1</v>
      </c>
      <c r="M81" s="36">
        <v>3</v>
      </c>
      <c r="N81" s="36">
        <v>2</v>
      </c>
      <c r="O81" s="36">
        <v>2</v>
      </c>
      <c r="P81" s="31">
        <v>1.6</v>
      </c>
      <c r="Q81" s="32">
        <v>34</v>
      </c>
      <c r="S81" s="30" t="s">
        <v>84</v>
      </c>
      <c r="T81" s="36">
        <v>0</v>
      </c>
      <c r="U81" s="36">
        <v>1</v>
      </c>
      <c r="V81" s="36">
        <v>3</v>
      </c>
      <c r="W81" s="36">
        <v>2</v>
      </c>
      <c r="X81" s="36">
        <v>2</v>
      </c>
      <c r="Y81" s="31">
        <v>1.6</v>
      </c>
      <c r="Z81" s="32">
        <v>36</v>
      </c>
      <c r="AB81" s="30" t="s">
        <v>84</v>
      </c>
      <c r="AC81" s="36">
        <v>1</v>
      </c>
      <c r="AD81" s="36">
        <v>1</v>
      </c>
      <c r="AE81" s="36">
        <v>1</v>
      </c>
      <c r="AF81" s="36">
        <v>5</v>
      </c>
      <c r="AG81" s="36">
        <v>2</v>
      </c>
      <c r="AH81" s="31">
        <v>2</v>
      </c>
      <c r="AI81" s="32">
        <v>69</v>
      </c>
      <c r="AK81" s="30" t="s">
        <v>84</v>
      </c>
      <c r="AL81" s="36">
        <v>1</v>
      </c>
      <c r="AM81" s="36">
        <v>3</v>
      </c>
      <c r="AN81" s="36">
        <v>1</v>
      </c>
      <c r="AO81" s="36">
        <v>7</v>
      </c>
      <c r="AP81" s="36">
        <v>3</v>
      </c>
      <c r="AQ81" s="31">
        <v>3</v>
      </c>
      <c r="AR81" s="32">
        <v>69</v>
      </c>
    </row>
    <row r="82" spans="1:44" x14ac:dyDescent="0.25">
      <c r="A82" s="30" t="s">
        <v>85</v>
      </c>
      <c r="B82" s="36">
        <v>468</v>
      </c>
      <c r="C82" s="36">
        <v>532</v>
      </c>
      <c r="D82" s="36">
        <v>489</v>
      </c>
      <c r="E82" s="36">
        <v>515</v>
      </c>
      <c r="F82" s="36">
        <v>532</v>
      </c>
      <c r="G82" s="31">
        <v>507.2</v>
      </c>
      <c r="H82" s="32">
        <v>20</v>
      </c>
      <c r="J82" s="30" t="s">
        <v>85</v>
      </c>
      <c r="K82" s="36">
        <v>3</v>
      </c>
      <c r="L82" s="36">
        <v>1</v>
      </c>
      <c r="M82" s="36">
        <v>11</v>
      </c>
      <c r="N82" s="36">
        <v>9</v>
      </c>
      <c r="O82" s="36">
        <v>8</v>
      </c>
      <c r="P82" s="31">
        <v>6.4</v>
      </c>
      <c r="Q82" s="32">
        <v>3</v>
      </c>
      <c r="S82" s="30" t="s">
        <v>85</v>
      </c>
      <c r="T82" s="36">
        <v>3</v>
      </c>
      <c r="U82" s="36">
        <v>1</v>
      </c>
      <c r="V82" s="36">
        <v>13</v>
      </c>
      <c r="W82" s="36">
        <v>9</v>
      </c>
      <c r="X82" s="36">
        <v>9</v>
      </c>
      <c r="Y82" s="31">
        <v>7</v>
      </c>
      <c r="Z82" s="32">
        <v>3</v>
      </c>
      <c r="AB82" s="30" t="s">
        <v>85</v>
      </c>
      <c r="AC82" s="36">
        <v>9</v>
      </c>
      <c r="AD82" s="36">
        <v>10</v>
      </c>
      <c r="AE82" s="36">
        <v>17</v>
      </c>
      <c r="AF82" s="36">
        <v>10</v>
      </c>
      <c r="AG82" s="36">
        <v>11</v>
      </c>
      <c r="AH82" s="31">
        <v>11.4</v>
      </c>
      <c r="AI82" s="32">
        <v>12</v>
      </c>
      <c r="AK82" s="30" t="s">
        <v>85</v>
      </c>
      <c r="AL82" s="36">
        <v>13</v>
      </c>
      <c r="AM82" s="36">
        <v>11</v>
      </c>
      <c r="AN82" s="36">
        <v>25</v>
      </c>
      <c r="AO82" s="36">
        <v>16</v>
      </c>
      <c r="AP82" s="36">
        <v>18</v>
      </c>
      <c r="AQ82" s="31">
        <v>16.600000000000001</v>
      </c>
      <c r="AR82" s="32">
        <v>8</v>
      </c>
    </row>
    <row r="83" spans="1:44" x14ac:dyDescent="0.25">
      <c r="A83" s="30" t="s">
        <v>86</v>
      </c>
      <c r="B83" s="36">
        <v>254</v>
      </c>
      <c r="C83" s="36">
        <v>246</v>
      </c>
      <c r="D83" s="36">
        <v>252</v>
      </c>
      <c r="E83" s="36">
        <v>245</v>
      </c>
      <c r="F83" s="36">
        <v>220</v>
      </c>
      <c r="G83" s="31">
        <v>243.4</v>
      </c>
      <c r="H83" s="32">
        <v>37</v>
      </c>
      <c r="J83" s="30" t="s">
        <v>86</v>
      </c>
      <c r="K83" s="36">
        <v>0</v>
      </c>
      <c r="L83" s="36">
        <v>1</v>
      </c>
      <c r="M83" s="36">
        <v>1</v>
      </c>
      <c r="N83" s="36">
        <v>0</v>
      </c>
      <c r="O83" s="36">
        <v>1</v>
      </c>
      <c r="P83" s="31">
        <v>0.6</v>
      </c>
      <c r="Q83" s="32">
        <v>60</v>
      </c>
      <c r="S83" s="30" t="s">
        <v>86</v>
      </c>
      <c r="T83" s="36">
        <v>0</v>
      </c>
      <c r="U83" s="36">
        <v>1</v>
      </c>
      <c r="V83" s="36">
        <v>1</v>
      </c>
      <c r="W83" s="36">
        <v>0</v>
      </c>
      <c r="X83" s="36">
        <v>1</v>
      </c>
      <c r="Y83" s="31">
        <v>0.6</v>
      </c>
      <c r="Z83" s="32">
        <v>63</v>
      </c>
      <c r="AB83" s="30" t="s">
        <v>86</v>
      </c>
      <c r="AC83" s="36">
        <v>9</v>
      </c>
      <c r="AD83" s="36">
        <v>5</v>
      </c>
      <c r="AE83" s="36">
        <v>3</v>
      </c>
      <c r="AF83" s="36">
        <v>8</v>
      </c>
      <c r="AG83" s="36">
        <v>5</v>
      </c>
      <c r="AH83" s="31">
        <v>6</v>
      </c>
      <c r="AI83" s="32">
        <v>25</v>
      </c>
      <c r="AK83" s="30" t="s">
        <v>86</v>
      </c>
      <c r="AL83" s="36">
        <v>10</v>
      </c>
      <c r="AM83" s="36">
        <v>5</v>
      </c>
      <c r="AN83" s="36">
        <v>6</v>
      </c>
      <c r="AO83" s="36">
        <v>8</v>
      </c>
      <c r="AP83" s="36">
        <v>7</v>
      </c>
      <c r="AQ83" s="31">
        <v>7.2</v>
      </c>
      <c r="AR83" s="32">
        <v>31</v>
      </c>
    </row>
    <row r="84" spans="1:44" x14ac:dyDescent="0.25">
      <c r="A84" s="30" t="s">
        <v>87</v>
      </c>
      <c r="B84" s="36">
        <v>464</v>
      </c>
      <c r="C84" s="36">
        <v>515</v>
      </c>
      <c r="D84" s="36">
        <v>499</v>
      </c>
      <c r="E84" s="36">
        <v>485</v>
      </c>
      <c r="F84" s="36">
        <v>499</v>
      </c>
      <c r="G84" s="31">
        <v>492.4</v>
      </c>
      <c r="H84" s="32">
        <v>22</v>
      </c>
      <c r="J84" s="30" t="s">
        <v>87</v>
      </c>
      <c r="K84" s="36">
        <v>5</v>
      </c>
      <c r="L84" s="36">
        <v>2</v>
      </c>
      <c r="M84" s="36">
        <v>2</v>
      </c>
      <c r="N84" s="36">
        <v>2</v>
      </c>
      <c r="O84" s="36">
        <v>3</v>
      </c>
      <c r="P84" s="31">
        <v>2.8</v>
      </c>
      <c r="Q84" s="32">
        <v>13</v>
      </c>
      <c r="S84" s="30" t="s">
        <v>87</v>
      </c>
      <c r="T84" s="36">
        <v>6</v>
      </c>
      <c r="U84" s="36">
        <v>2</v>
      </c>
      <c r="V84" s="36">
        <v>2</v>
      </c>
      <c r="W84" s="36">
        <v>3</v>
      </c>
      <c r="X84" s="36">
        <v>3</v>
      </c>
      <c r="Y84" s="31">
        <v>3.2</v>
      </c>
      <c r="Z84" s="32">
        <v>14</v>
      </c>
      <c r="AB84" s="30" t="s">
        <v>87</v>
      </c>
      <c r="AC84" s="36">
        <v>3</v>
      </c>
      <c r="AD84" s="36">
        <v>4</v>
      </c>
      <c r="AE84" s="36">
        <v>12</v>
      </c>
      <c r="AF84" s="36">
        <v>9</v>
      </c>
      <c r="AG84" s="36">
        <v>7</v>
      </c>
      <c r="AH84" s="31">
        <v>7</v>
      </c>
      <c r="AI84" s="32">
        <v>21</v>
      </c>
      <c r="AK84" s="30" t="s">
        <v>87</v>
      </c>
      <c r="AL84" s="36">
        <v>5</v>
      </c>
      <c r="AM84" s="36">
        <v>8</v>
      </c>
      <c r="AN84" s="36">
        <v>16</v>
      </c>
      <c r="AO84" s="36">
        <v>11</v>
      </c>
      <c r="AP84" s="36">
        <v>9</v>
      </c>
      <c r="AQ84" s="31">
        <v>9.8000000000000007</v>
      </c>
      <c r="AR84" s="32">
        <v>19</v>
      </c>
    </row>
    <row r="85" spans="1:44" x14ac:dyDescent="0.25">
      <c r="A85" s="30" t="s">
        <v>88</v>
      </c>
      <c r="B85" s="36">
        <v>179</v>
      </c>
      <c r="C85" s="36">
        <v>209</v>
      </c>
      <c r="D85" s="36">
        <v>200</v>
      </c>
      <c r="E85" s="36">
        <v>188</v>
      </c>
      <c r="F85" s="36">
        <v>164</v>
      </c>
      <c r="G85" s="31">
        <v>188</v>
      </c>
      <c r="H85" s="32">
        <v>48</v>
      </c>
      <c r="J85" s="30" t="s">
        <v>88</v>
      </c>
      <c r="K85" s="36">
        <v>1</v>
      </c>
      <c r="L85" s="36">
        <v>1</v>
      </c>
      <c r="M85" s="36">
        <v>0</v>
      </c>
      <c r="N85" s="36">
        <v>0</v>
      </c>
      <c r="O85" s="36">
        <v>0</v>
      </c>
      <c r="P85" s="31">
        <v>0.4</v>
      </c>
      <c r="Q85" s="32">
        <v>69</v>
      </c>
      <c r="S85" s="30" t="s">
        <v>88</v>
      </c>
      <c r="T85" s="36">
        <v>1</v>
      </c>
      <c r="U85" s="36">
        <v>1</v>
      </c>
      <c r="V85" s="36">
        <v>0</v>
      </c>
      <c r="W85" s="36">
        <v>0</v>
      </c>
      <c r="X85" s="36">
        <v>0</v>
      </c>
      <c r="Y85" s="31">
        <v>0.4</v>
      </c>
      <c r="Z85" s="32">
        <v>71</v>
      </c>
      <c r="AB85" s="30" t="s">
        <v>88</v>
      </c>
      <c r="AC85" s="36">
        <v>2</v>
      </c>
      <c r="AD85" s="36">
        <v>2</v>
      </c>
      <c r="AE85" s="36">
        <v>1</v>
      </c>
      <c r="AF85" s="36">
        <v>2</v>
      </c>
      <c r="AG85" s="36">
        <v>2</v>
      </c>
      <c r="AH85" s="31">
        <v>1.8</v>
      </c>
      <c r="AI85" s="32">
        <v>72</v>
      </c>
      <c r="AK85" s="30" t="s">
        <v>88</v>
      </c>
      <c r="AL85" s="36">
        <v>4</v>
      </c>
      <c r="AM85" s="36">
        <v>2</v>
      </c>
      <c r="AN85" s="36">
        <v>1</v>
      </c>
      <c r="AO85" s="36">
        <v>2</v>
      </c>
      <c r="AP85" s="36">
        <v>3</v>
      </c>
      <c r="AQ85" s="31">
        <v>2.4</v>
      </c>
      <c r="AR85" s="32">
        <v>73</v>
      </c>
    </row>
    <row r="86" spans="1:44" x14ac:dyDescent="0.25">
      <c r="A86" s="30" t="s">
        <v>89</v>
      </c>
      <c r="B86" s="36">
        <v>234</v>
      </c>
      <c r="C86" s="36">
        <v>230</v>
      </c>
      <c r="D86" s="36">
        <v>268</v>
      </c>
      <c r="E86" s="36">
        <v>244</v>
      </c>
      <c r="F86" s="36">
        <v>240</v>
      </c>
      <c r="G86" s="31">
        <v>243.2</v>
      </c>
      <c r="H86" s="32">
        <v>38</v>
      </c>
      <c r="J86" s="30" t="s">
        <v>89</v>
      </c>
      <c r="K86" s="36">
        <v>2</v>
      </c>
      <c r="L86" s="36">
        <v>2</v>
      </c>
      <c r="M86" s="36">
        <v>2</v>
      </c>
      <c r="N86" s="36">
        <v>8</v>
      </c>
      <c r="O86" s="36">
        <v>1</v>
      </c>
      <c r="P86" s="31">
        <v>3</v>
      </c>
      <c r="Q86" s="32">
        <v>11</v>
      </c>
      <c r="S86" s="30" t="s">
        <v>89</v>
      </c>
      <c r="T86" s="36">
        <v>2</v>
      </c>
      <c r="U86" s="36">
        <v>2</v>
      </c>
      <c r="V86" s="36">
        <v>2</v>
      </c>
      <c r="W86" s="36">
        <v>8</v>
      </c>
      <c r="X86" s="36">
        <v>1</v>
      </c>
      <c r="Y86" s="31">
        <v>3</v>
      </c>
      <c r="Z86" s="32">
        <v>16</v>
      </c>
      <c r="AB86" s="30" t="s">
        <v>89</v>
      </c>
      <c r="AC86" s="36">
        <v>2</v>
      </c>
      <c r="AD86" s="36">
        <v>8</v>
      </c>
      <c r="AE86" s="36">
        <v>7</v>
      </c>
      <c r="AF86" s="36">
        <v>11</v>
      </c>
      <c r="AG86" s="36">
        <v>8</v>
      </c>
      <c r="AH86" s="31">
        <v>7.2</v>
      </c>
      <c r="AI86" s="32">
        <v>20</v>
      </c>
      <c r="AK86" s="30" t="s">
        <v>89</v>
      </c>
      <c r="AL86" s="36">
        <v>4</v>
      </c>
      <c r="AM86" s="36">
        <v>13</v>
      </c>
      <c r="AN86" s="36">
        <v>8</v>
      </c>
      <c r="AO86" s="36">
        <v>13</v>
      </c>
      <c r="AP86" s="36">
        <v>11</v>
      </c>
      <c r="AQ86" s="31">
        <v>9.8000000000000007</v>
      </c>
      <c r="AR86" s="32">
        <v>19</v>
      </c>
    </row>
    <row r="87" spans="1:44" x14ac:dyDescent="0.25">
      <c r="A87" s="30" t="s">
        <v>90</v>
      </c>
      <c r="B87" s="36">
        <v>104</v>
      </c>
      <c r="C87" s="36">
        <v>112</v>
      </c>
      <c r="D87" s="36">
        <v>87</v>
      </c>
      <c r="E87" s="36">
        <v>94</v>
      </c>
      <c r="F87" s="36">
        <v>93</v>
      </c>
      <c r="G87" s="31">
        <v>98</v>
      </c>
      <c r="H87" s="32">
        <v>67</v>
      </c>
      <c r="J87" s="30" t="s">
        <v>90</v>
      </c>
      <c r="K87" s="36">
        <v>0</v>
      </c>
      <c r="L87" s="36">
        <v>5</v>
      </c>
      <c r="M87" s="36">
        <v>2</v>
      </c>
      <c r="N87" s="36">
        <v>2</v>
      </c>
      <c r="O87" s="36">
        <v>0</v>
      </c>
      <c r="P87" s="31">
        <v>1.8</v>
      </c>
      <c r="Q87" s="32">
        <v>32</v>
      </c>
      <c r="S87" s="30" t="s">
        <v>90</v>
      </c>
      <c r="T87" s="36">
        <v>0</v>
      </c>
      <c r="U87" s="36">
        <v>7</v>
      </c>
      <c r="V87" s="36">
        <v>5</v>
      </c>
      <c r="W87" s="36">
        <v>2</v>
      </c>
      <c r="X87" s="36">
        <v>0</v>
      </c>
      <c r="Y87" s="31">
        <v>2.8</v>
      </c>
      <c r="Z87" s="32">
        <v>17</v>
      </c>
      <c r="AB87" s="30" t="s">
        <v>90</v>
      </c>
      <c r="AC87" s="36">
        <v>1</v>
      </c>
      <c r="AD87" s="36">
        <v>2</v>
      </c>
      <c r="AE87" s="36">
        <v>1</v>
      </c>
      <c r="AF87" s="36">
        <v>1</v>
      </c>
      <c r="AG87" s="36">
        <v>3</v>
      </c>
      <c r="AH87" s="31">
        <v>1.6</v>
      </c>
      <c r="AI87" s="32">
        <v>74</v>
      </c>
      <c r="AK87" s="30" t="s">
        <v>90</v>
      </c>
      <c r="AL87" s="36">
        <v>1</v>
      </c>
      <c r="AM87" s="36">
        <v>4</v>
      </c>
      <c r="AN87" s="36">
        <v>1</v>
      </c>
      <c r="AO87" s="36">
        <v>2</v>
      </c>
      <c r="AP87" s="36">
        <v>6</v>
      </c>
      <c r="AQ87" s="31">
        <v>2.8</v>
      </c>
      <c r="AR87" s="32">
        <v>71</v>
      </c>
    </row>
    <row r="88" spans="1:44" x14ac:dyDescent="0.25">
      <c r="A88" s="30" t="s">
        <v>91</v>
      </c>
      <c r="B88" s="36">
        <v>169</v>
      </c>
      <c r="C88" s="36">
        <v>204</v>
      </c>
      <c r="D88" s="36">
        <v>210</v>
      </c>
      <c r="E88" s="36">
        <v>215</v>
      </c>
      <c r="F88" s="36">
        <v>206</v>
      </c>
      <c r="G88" s="31">
        <v>200.8</v>
      </c>
      <c r="H88" s="32">
        <v>46</v>
      </c>
      <c r="J88" s="30" t="s">
        <v>91</v>
      </c>
      <c r="K88" s="36">
        <v>0</v>
      </c>
      <c r="L88" s="36">
        <v>1</v>
      </c>
      <c r="M88" s="36">
        <v>2</v>
      </c>
      <c r="N88" s="36">
        <v>2</v>
      </c>
      <c r="O88" s="36">
        <v>0</v>
      </c>
      <c r="P88" s="31">
        <v>1</v>
      </c>
      <c r="Q88" s="32">
        <v>46</v>
      </c>
      <c r="S88" s="30" t="s">
        <v>91</v>
      </c>
      <c r="T88" s="36">
        <v>0</v>
      </c>
      <c r="U88" s="36">
        <v>1</v>
      </c>
      <c r="V88" s="36">
        <v>2</v>
      </c>
      <c r="W88" s="36">
        <v>2</v>
      </c>
      <c r="X88" s="36">
        <v>0</v>
      </c>
      <c r="Y88" s="31">
        <v>1</v>
      </c>
      <c r="Z88" s="32">
        <v>47</v>
      </c>
      <c r="AB88" s="30" t="s">
        <v>91</v>
      </c>
      <c r="AC88" s="36">
        <v>4</v>
      </c>
      <c r="AD88" s="36">
        <v>3</v>
      </c>
      <c r="AE88" s="36">
        <v>4</v>
      </c>
      <c r="AF88" s="36">
        <v>7</v>
      </c>
      <c r="AG88" s="36">
        <v>4</v>
      </c>
      <c r="AH88" s="31">
        <v>4.4000000000000004</v>
      </c>
      <c r="AI88" s="32">
        <v>36</v>
      </c>
      <c r="AK88" s="30" t="s">
        <v>91</v>
      </c>
      <c r="AL88" s="36">
        <v>5</v>
      </c>
      <c r="AM88" s="36">
        <v>4</v>
      </c>
      <c r="AN88" s="36">
        <v>4</v>
      </c>
      <c r="AO88" s="36">
        <v>9</v>
      </c>
      <c r="AP88" s="36">
        <v>4</v>
      </c>
      <c r="AQ88" s="31">
        <v>5.2</v>
      </c>
      <c r="AR88" s="32">
        <v>42</v>
      </c>
    </row>
    <row r="89" spans="1:44" x14ac:dyDescent="0.25">
      <c r="A89" s="30" t="s">
        <v>92</v>
      </c>
      <c r="B89" s="36">
        <v>114</v>
      </c>
      <c r="C89" s="36">
        <v>116</v>
      </c>
      <c r="D89" s="36">
        <v>127</v>
      </c>
      <c r="E89" s="36">
        <v>141</v>
      </c>
      <c r="F89" s="36">
        <v>134</v>
      </c>
      <c r="G89" s="31">
        <v>126.4</v>
      </c>
      <c r="H89" s="32">
        <v>63</v>
      </c>
      <c r="J89" s="30" t="s">
        <v>92</v>
      </c>
      <c r="K89" s="36">
        <v>0</v>
      </c>
      <c r="L89" s="36">
        <v>1</v>
      </c>
      <c r="M89" s="36">
        <v>2</v>
      </c>
      <c r="N89" s="36">
        <v>1</v>
      </c>
      <c r="O89" s="36">
        <v>0</v>
      </c>
      <c r="P89" s="31">
        <v>0.8</v>
      </c>
      <c r="Q89" s="32">
        <v>52</v>
      </c>
      <c r="S89" s="30" t="s">
        <v>92</v>
      </c>
      <c r="T89" s="36">
        <v>0</v>
      </c>
      <c r="U89" s="36">
        <v>1</v>
      </c>
      <c r="V89" s="36">
        <v>2</v>
      </c>
      <c r="W89" s="36">
        <v>1</v>
      </c>
      <c r="X89" s="36">
        <v>0</v>
      </c>
      <c r="Y89" s="31">
        <v>0.8</v>
      </c>
      <c r="Z89" s="32">
        <v>57</v>
      </c>
      <c r="AB89" s="30" t="s">
        <v>92</v>
      </c>
      <c r="AC89" s="36">
        <v>1</v>
      </c>
      <c r="AD89" s="36">
        <v>6</v>
      </c>
      <c r="AE89" s="36">
        <v>6</v>
      </c>
      <c r="AF89" s="36">
        <v>3</v>
      </c>
      <c r="AG89" s="36">
        <v>1</v>
      </c>
      <c r="AH89" s="31">
        <v>3.4</v>
      </c>
      <c r="AI89" s="32">
        <v>49</v>
      </c>
      <c r="AK89" s="30" t="s">
        <v>92</v>
      </c>
      <c r="AL89" s="36">
        <v>1</v>
      </c>
      <c r="AM89" s="36">
        <v>7</v>
      </c>
      <c r="AN89" s="36">
        <v>7</v>
      </c>
      <c r="AO89" s="36">
        <v>4</v>
      </c>
      <c r="AP89" s="36">
        <v>1</v>
      </c>
      <c r="AQ89" s="31">
        <v>4</v>
      </c>
      <c r="AR89" s="32">
        <v>54</v>
      </c>
    </row>
    <row r="90" spans="1:44" x14ac:dyDescent="0.25">
      <c r="A90" s="30" t="s">
        <v>93</v>
      </c>
      <c r="B90" s="36">
        <v>203</v>
      </c>
      <c r="C90" s="36">
        <v>252</v>
      </c>
      <c r="D90" s="36">
        <v>251</v>
      </c>
      <c r="E90" s="36">
        <v>254</v>
      </c>
      <c r="F90" s="36">
        <v>252</v>
      </c>
      <c r="G90" s="31">
        <v>242.4</v>
      </c>
      <c r="H90" s="32">
        <v>39</v>
      </c>
      <c r="J90" s="30" t="s">
        <v>93</v>
      </c>
      <c r="K90" s="36">
        <v>3</v>
      </c>
      <c r="L90" s="36">
        <v>2</v>
      </c>
      <c r="M90" s="36">
        <v>2</v>
      </c>
      <c r="N90" s="36">
        <v>2</v>
      </c>
      <c r="O90" s="36">
        <v>1</v>
      </c>
      <c r="P90" s="31">
        <v>2</v>
      </c>
      <c r="Q90" s="32">
        <v>24</v>
      </c>
      <c r="S90" s="30" t="s">
        <v>93</v>
      </c>
      <c r="T90" s="36">
        <v>3</v>
      </c>
      <c r="U90" s="36">
        <v>2</v>
      </c>
      <c r="V90" s="36">
        <v>2</v>
      </c>
      <c r="W90" s="36">
        <v>2</v>
      </c>
      <c r="X90" s="36">
        <v>1</v>
      </c>
      <c r="Y90" s="31">
        <v>2</v>
      </c>
      <c r="Z90" s="32">
        <v>29</v>
      </c>
      <c r="AB90" s="30" t="s">
        <v>93</v>
      </c>
      <c r="AC90" s="36">
        <v>4</v>
      </c>
      <c r="AD90" s="36">
        <v>5</v>
      </c>
      <c r="AE90" s="36">
        <v>4</v>
      </c>
      <c r="AF90" s="36">
        <v>9</v>
      </c>
      <c r="AG90" s="36">
        <v>0</v>
      </c>
      <c r="AH90" s="31">
        <v>4.4000000000000004</v>
      </c>
      <c r="AI90" s="32">
        <v>36</v>
      </c>
      <c r="AK90" s="30" t="s">
        <v>93</v>
      </c>
      <c r="AL90" s="36">
        <v>5</v>
      </c>
      <c r="AM90" s="36">
        <v>9</v>
      </c>
      <c r="AN90" s="36">
        <v>5</v>
      </c>
      <c r="AO90" s="36">
        <v>14</v>
      </c>
      <c r="AP90" s="36">
        <v>0</v>
      </c>
      <c r="AQ90" s="31">
        <v>6.6</v>
      </c>
      <c r="AR90" s="32">
        <v>34</v>
      </c>
    </row>
    <row r="91" spans="1:44" x14ac:dyDescent="0.25">
      <c r="A91" s="30" t="s">
        <v>94</v>
      </c>
      <c r="B91" s="36">
        <v>28</v>
      </c>
      <c r="C91" s="36">
        <v>27</v>
      </c>
      <c r="D91" s="36">
        <v>19</v>
      </c>
      <c r="E91" s="36">
        <v>19</v>
      </c>
      <c r="F91" s="36">
        <v>23</v>
      </c>
      <c r="G91" s="31">
        <v>23.2</v>
      </c>
      <c r="H91" s="32">
        <v>97</v>
      </c>
      <c r="J91" s="30" t="s">
        <v>94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1">
        <v>0</v>
      </c>
      <c r="Q91" s="32">
        <v>92</v>
      </c>
      <c r="S91" s="30" t="s">
        <v>94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1">
        <v>0</v>
      </c>
      <c r="Z91" s="32">
        <v>92</v>
      </c>
      <c r="AB91" s="30" t="s">
        <v>94</v>
      </c>
      <c r="AC91" s="36">
        <v>0</v>
      </c>
      <c r="AD91" s="36">
        <v>0</v>
      </c>
      <c r="AE91" s="36">
        <v>0</v>
      </c>
      <c r="AF91" s="36">
        <v>1</v>
      </c>
      <c r="AG91" s="36">
        <v>1</v>
      </c>
      <c r="AH91" s="31">
        <v>0.4</v>
      </c>
      <c r="AI91" s="32">
        <v>93</v>
      </c>
      <c r="AK91" s="30" t="s">
        <v>94</v>
      </c>
      <c r="AL91" s="36">
        <v>0</v>
      </c>
      <c r="AM91" s="36">
        <v>0</v>
      </c>
      <c r="AN91" s="36">
        <v>0</v>
      </c>
      <c r="AO91" s="36">
        <v>1</v>
      </c>
      <c r="AP91" s="36">
        <v>1</v>
      </c>
      <c r="AQ91" s="31">
        <v>0.4</v>
      </c>
      <c r="AR91" s="32">
        <v>98</v>
      </c>
    </row>
    <row r="92" spans="1:44" x14ac:dyDescent="0.25">
      <c r="A92" s="30" t="s">
        <v>95</v>
      </c>
      <c r="B92" s="36">
        <v>83</v>
      </c>
      <c r="C92" s="36">
        <v>83</v>
      </c>
      <c r="D92" s="36">
        <v>89</v>
      </c>
      <c r="E92" s="36">
        <v>93</v>
      </c>
      <c r="F92" s="36">
        <v>111</v>
      </c>
      <c r="G92" s="31">
        <v>91.8</v>
      </c>
      <c r="H92" s="32">
        <v>70</v>
      </c>
      <c r="J92" s="30" t="s">
        <v>95</v>
      </c>
      <c r="K92" s="36">
        <v>0</v>
      </c>
      <c r="L92" s="36">
        <v>0</v>
      </c>
      <c r="M92" s="36">
        <v>0</v>
      </c>
      <c r="N92" s="36">
        <v>1</v>
      </c>
      <c r="O92" s="36">
        <v>1</v>
      </c>
      <c r="P92" s="31">
        <v>0.4</v>
      </c>
      <c r="Q92" s="32">
        <v>69</v>
      </c>
      <c r="S92" s="30" t="s">
        <v>95</v>
      </c>
      <c r="T92" s="36">
        <v>0</v>
      </c>
      <c r="U92" s="36">
        <v>0</v>
      </c>
      <c r="V92" s="36">
        <v>0</v>
      </c>
      <c r="W92" s="36">
        <v>1</v>
      </c>
      <c r="X92" s="36">
        <v>1</v>
      </c>
      <c r="Y92" s="31">
        <v>0.4</v>
      </c>
      <c r="Z92" s="32">
        <v>71</v>
      </c>
      <c r="AB92" s="30" t="s">
        <v>95</v>
      </c>
      <c r="AC92" s="36">
        <v>1</v>
      </c>
      <c r="AD92" s="36">
        <v>0</v>
      </c>
      <c r="AE92" s="36">
        <v>1</v>
      </c>
      <c r="AF92" s="36">
        <v>0</v>
      </c>
      <c r="AG92" s="36">
        <v>2</v>
      </c>
      <c r="AH92" s="31">
        <v>0.8</v>
      </c>
      <c r="AI92" s="32">
        <v>85</v>
      </c>
      <c r="AK92" s="30" t="s">
        <v>95</v>
      </c>
      <c r="AL92" s="36">
        <v>1</v>
      </c>
      <c r="AM92" s="36">
        <v>0</v>
      </c>
      <c r="AN92" s="36">
        <v>1</v>
      </c>
      <c r="AO92" s="36">
        <v>0</v>
      </c>
      <c r="AP92" s="36">
        <v>2</v>
      </c>
      <c r="AQ92" s="31">
        <v>0.8</v>
      </c>
      <c r="AR92" s="32">
        <v>90</v>
      </c>
    </row>
    <row r="93" spans="1:44" x14ac:dyDescent="0.25">
      <c r="A93" s="30" t="s">
        <v>96</v>
      </c>
      <c r="B93" s="36">
        <v>15</v>
      </c>
      <c r="C93" s="36">
        <v>12</v>
      </c>
      <c r="D93" s="36">
        <v>12</v>
      </c>
      <c r="E93" s="36">
        <v>14</v>
      </c>
      <c r="F93" s="36">
        <v>2</v>
      </c>
      <c r="G93" s="31">
        <v>11</v>
      </c>
      <c r="H93" s="32">
        <v>99</v>
      </c>
      <c r="J93" s="30" t="s">
        <v>96</v>
      </c>
      <c r="K93" s="36">
        <v>0</v>
      </c>
      <c r="L93" s="36">
        <v>0</v>
      </c>
      <c r="M93" s="36">
        <v>0</v>
      </c>
      <c r="N93" s="36">
        <v>1</v>
      </c>
      <c r="O93" s="36">
        <v>0</v>
      </c>
      <c r="P93" s="31">
        <v>0.2</v>
      </c>
      <c r="Q93" s="32">
        <v>81</v>
      </c>
      <c r="S93" s="30" t="s">
        <v>96</v>
      </c>
      <c r="T93" s="36">
        <v>0</v>
      </c>
      <c r="U93" s="36">
        <v>0</v>
      </c>
      <c r="V93" s="36">
        <v>0</v>
      </c>
      <c r="W93" s="36">
        <v>1</v>
      </c>
      <c r="X93" s="36">
        <v>0</v>
      </c>
      <c r="Y93" s="31">
        <v>0.2</v>
      </c>
      <c r="Z93" s="32">
        <v>82</v>
      </c>
      <c r="AB93" s="30" t="s">
        <v>96</v>
      </c>
      <c r="AC93" s="36">
        <v>0</v>
      </c>
      <c r="AD93" s="36">
        <v>0</v>
      </c>
      <c r="AE93" s="36">
        <v>0</v>
      </c>
      <c r="AF93" s="36">
        <v>0</v>
      </c>
      <c r="AG93" s="36">
        <v>0</v>
      </c>
      <c r="AH93" s="31">
        <v>0</v>
      </c>
      <c r="AI93" s="32">
        <v>99</v>
      </c>
      <c r="AK93" s="30" t="s">
        <v>96</v>
      </c>
      <c r="AL93" s="36">
        <v>0</v>
      </c>
      <c r="AM93" s="36">
        <v>0</v>
      </c>
      <c r="AN93" s="36">
        <v>0</v>
      </c>
      <c r="AO93" s="36">
        <v>4</v>
      </c>
      <c r="AP93" s="36">
        <v>0</v>
      </c>
      <c r="AQ93" s="31">
        <v>0.8</v>
      </c>
      <c r="AR93" s="32">
        <v>90</v>
      </c>
    </row>
    <row r="94" spans="1:44" x14ac:dyDescent="0.25">
      <c r="A94" s="30" t="s">
        <v>97</v>
      </c>
      <c r="B94" s="36">
        <v>948</v>
      </c>
      <c r="C94" s="36">
        <v>1019</v>
      </c>
      <c r="D94" s="36">
        <v>1095</v>
      </c>
      <c r="E94" s="36">
        <v>1196</v>
      </c>
      <c r="F94" s="36">
        <v>1200</v>
      </c>
      <c r="G94" s="31">
        <v>1091.5999999999999</v>
      </c>
      <c r="H94" s="32">
        <v>5</v>
      </c>
      <c r="J94" s="30" t="s">
        <v>97</v>
      </c>
      <c r="K94" s="36">
        <v>3</v>
      </c>
      <c r="L94" s="36">
        <v>5</v>
      </c>
      <c r="M94" s="36">
        <v>2</v>
      </c>
      <c r="N94" s="36">
        <v>1</v>
      </c>
      <c r="O94" s="36">
        <v>4</v>
      </c>
      <c r="P94" s="31">
        <v>3</v>
      </c>
      <c r="Q94" s="32">
        <v>11</v>
      </c>
      <c r="S94" s="30" t="s">
        <v>97</v>
      </c>
      <c r="T94" s="36">
        <v>3</v>
      </c>
      <c r="U94" s="36">
        <v>7</v>
      </c>
      <c r="V94" s="36">
        <v>2</v>
      </c>
      <c r="W94" s="36">
        <v>1</v>
      </c>
      <c r="X94" s="36">
        <v>4</v>
      </c>
      <c r="Y94" s="31">
        <v>3.4</v>
      </c>
      <c r="Z94" s="32">
        <v>10</v>
      </c>
      <c r="AB94" s="30" t="s">
        <v>97</v>
      </c>
      <c r="AC94" s="36">
        <v>13</v>
      </c>
      <c r="AD94" s="36">
        <v>18</v>
      </c>
      <c r="AE94" s="36">
        <v>17</v>
      </c>
      <c r="AF94" s="36">
        <v>19</v>
      </c>
      <c r="AG94" s="36">
        <v>20</v>
      </c>
      <c r="AH94" s="31">
        <v>17.399999999999999</v>
      </c>
      <c r="AI94" s="32">
        <v>4</v>
      </c>
      <c r="AK94" s="30" t="s">
        <v>97</v>
      </c>
      <c r="AL94" s="36">
        <v>17</v>
      </c>
      <c r="AM94" s="36">
        <v>28</v>
      </c>
      <c r="AN94" s="36">
        <v>20</v>
      </c>
      <c r="AO94" s="36">
        <v>25</v>
      </c>
      <c r="AP94" s="36">
        <v>23</v>
      </c>
      <c r="AQ94" s="31">
        <v>22.6</v>
      </c>
      <c r="AR94" s="32">
        <v>3</v>
      </c>
    </row>
    <row r="95" spans="1:44" x14ac:dyDescent="0.25">
      <c r="A95" s="30" t="s">
        <v>98</v>
      </c>
      <c r="B95" s="36">
        <v>145</v>
      </c>
      <c r="C95" s="36">
        <v>150</v>
      </c>
      <c r="D95" s="36">
        <v>168</v>
      </c>
      <c r="E95" s="36">
        <v>153</v>
      </c>
      <c r="F95" s="36">
        <v>138</v>
      </c>
      <c r="G95" s="31">
        <v>150.80000000000001</v>
      </c>
      <c r="H95" s="32">
        <v>57</v>
      </c>
      <c r="J95" s="30" t="s">
        <v>98</v>
      </c>
      <c r="K95" s="36">
        <v>0</v>
      </c>
      <c r="L95" s="36">
        <v>2</v>
      </c>
      <c r="M95" s="36">
        <v>4</v>
      </c>
      <c r="N95" s="36">
        <v>0</v>
      </c>
      <c r="O95" s="36">
        <v>0</v>
      </c>
      <c r="P95" s="31">
        <v>1.2</v>
      </c>
      <c r="Q95" s="32">
        <v>41</v>
      </c>
      <c r="S95" s="30" t="s">
        <v>98</v>
      </c>
      <c r="T95" s="36">
        <v>0</v>
      </c>
      <c r="U95" s="36">
        <v>3</v>
      </c>
      <c r="V95" s="36">
        <v>5</v>
      </c>
      <c r="W95" s="36">
        <v>0</v>
      </c>
      <c r="X95" s="36">
        <v>0</v>
      </c>
      <c r="Y95" s="31">
        <v>1.6</v>
      </c>
      <c r="Z95" s="32">
        <v>36</v>
      </c>
      <c r="AB95" s="30" t="s">
        <v>98</v>
      </c>
      <c r="AC95" s="36">
        <v>4</v>
      </c>
      <c r="AD95" s="36">
        <v>1</v>
      </c>
      <c r="AE95" s="36">
        <v>3</v>
      </c>
      <c r="AF95" s="36">
        <v>4</v>
      </c>
      <c r="AG95" s="36">
        <v>3</v>
      </c>
      <c r="AH95" s="31">
        <v>3</v>
      </c>
      <c r="AI95" s="32">
        <v>54</v>
      </c>
      <c r="AK95" s="30" t="s">
        <v>98</v>
      </c>
      <c r="AL95" s="36">
        <v>7</v>
      </c>
      <c r="AM95" s="36">
        <v>6</v>
      </c>
      <c r="AN95" s="36">
        <v>6</v>
      </c>
      <c r="AO95" s="36">
        <v>4</v>
      </c>
      <c r="AP95" s="36">
        <v>6</v>
      </c>
      <c r="AQ95" s="31">
        <v>5.8</v>
      </c>
      <c r="AR95" s="32">
        <v>37</v>
      </c>
    </row>
    <row r="96" spans="1:44" x14ac:dyDescent="0.25">
      <c r="A96" s="30" t="s">
        <v>99</v>
      </c>
      <c r="B96" s="36">
        <v>3671</v>
      </c>
      <c r="C96" s="36">
        <v>4785</v>
      </c>
      <c r="D96" s="36">
        <v>4574</v>
      </c>
      <c r="E96" s="36">
        <v>4796</v>
      </c>
      <c r="F96" s="36">
        <v>4719</v>
      </c>
      <c r="G96" s="31">
        <v>4509</v>
      </c>
      <c r="H96" s="32">
        <v>2</v>
      </c>
      <c r="J96" s="30" t="s">
        <v>99</v>
      </c>
      <c r="K96" s="36">
        <v>8</v>
      </c>
      <c r="L96" s="36">
        <v>16</v>
      </c>
      <c r="M96" s="36">
        <v>10</v>
      </c>
      <c r="N96" s="36">
        <v>16</v>
      </c>
      <c r="O96" s="36">
        <v>6</v>
      </c>
      <c r="P96" s="31">
        <v>11.2</v>
      </c>
      <c r="Q96" s="32">
        <v>2</v>
      </c>
      <c r="S96" s="30" t="s">
        <v>99</v>
      </c>
      <c r="T96" s="36">
        <v>10</v>
      </c>
      <c r="U96" s="36">
        <v>21</v>
      </c>
      <c r="V96" s="36">
        <v>12</v>
      </c>
      <c r="W96" s="36">
        <v>17</v>
      </c>
      <c r="X96" s="36">
        <v>6</v>
      </c>
      <c r="Y96" s="31">
        <v>13.2</v>
      </c>
      <c r="Z96" s="32">
        <v>2</v>
      </c>
      <c r="AB96" s="30" t="s">
        <v>99</v>
      </c>
      <c r="AC96" s="36">
        <v>41</v>
      </c>
      <c r="AD96" s="36">
        <v>35</v>
      </c>
      <c r="AE96" s="36">
        <v>37</v>
      </c>
      <c r="AF96" s="36">
        <v>44</v>
      </c>
      <c r="AG96" s="36">
        <v>46</v>
      </c>
      <c r="AH96" s="31">
        <v>40.6</v>
      </c>
      <c r="AI96" s="32">
        <v>1</v>
      </c>
      <c r="AK96" s="30" t="s">
        <v>99</v>
      </c>
      <c r="AL96" s="36">
        <v>49</v>
      </c>
      <c r="AM96" s="36">
        <v>54</v>
      </c>
      <c r="AN96" s="36">
        <v>52</v>
      </c>
      <c r="AO96" s="36">
        <v>59</v>
      </c>
      <c r="AP96" s="36">
        <v>56</v>
      </c>
      <c r="AQ96" s="31">
        <v>54</v>
      </c>
      <c r="AR96" s="32">
        <v>1</v>
      </c>
    </row>
    <row r="97" spans="1:44" x14ac:dyDescent="0.25">
      <c r="A97" s="30" t="s">
        <v>100</v>
      </c>
      <c r="B97" s="36">
        <v>34</v>
      </c>
      <c r="C97" s="36">
        <v>40</v>
      </c>
      <c r="D97" s="36">
        <v>26</v>
      </c>
      <c r="E97" s="36">
        <v>24</v>
      </c>
      <c r="F97" s="36">
        <v>37</v>
      </c>
      <c r="G97" s="31">
        <v>32.200000000000003</v>
      </c>
      <c r="H97" s="32">
        <v>87</v>
      </c>
      <c r="J97" s="30" t="s">
        <v>100</v>
      </c>
      <c r="K97" s="36">
        <v>0</v>
      </c>
      <c r="L97" s="36">
        <v>1</v>
      </c>
      <c r="M97" s="36">
        <v>0</v>
      </c>
      <c r="N97" s="36">
        <v>1</v>
      </c>
      <c r="O97" s="36">
        <v>2</v>
      </c>
      <c r="P97" s="31">
        <v>0.8</v>
      </c>
      <c r="Q97" s="32">
        <v>52</v>
      </c>
      <c r="S97" s="30" t="s">
        <v>100</v>
      </c>
      <c r="T97" s="36">
        <v>0</v>
      </c>
      <c r="U97" s="36">
        <v>1</v>
      </c>
      <c r="V97" s="36">
        <v>0</v>
      </c>
      <c r="W97" s="36">
        <v>1</v>
      </c>
      <c r="X97" s="36">
        <v>3</v>
      </c>
      <c r="Y97" s="31">
        <v>1</v>
      </c>
      <c r="Z97" s="32">
        <v>47</v>
      </c>
      <c r="AB97" s="30" t="s">
        <v>100</v>
      </c>
      <c r="AC97" s="36">
        <v>4</v>
      </c>
      <c r="AD97" s="36">
        <v>1</v>
      </c>
      <c r="AE97" s="36">
        <v>2</v>
      </c>
      <c r="AF97" s="36">
        <v>1</v>
      </c>
      <c r="AG97" s="36">
        <v>2</v>
      </c>
      <c r="AH97" s="31">
        <v>2</v>
      </c>
      <c r="AI97" s="32">
        <v>69</v>
      </c>
      <c r="AK97" s="30" t="s">
        <v>100</v>
      </c>
      <c r="AL97" s="36">
        <v>5</v>
      </c>
      <c r="AM97" s="36">
        <v>1</v>
      </c>
      <c r="AN97" s="36">
        <v>5</v>
      </c>
      <c r="AO97" s="36">
        <v>1</v>
      </c>
      <c r="AP97" s="36">
        <v>3</v>
      </c>
      <c r="AQ97" s="31">
        <v>3</v>
      </c>
      <c r="AR97" s="32">
        <v>69</v>
      </c>
    </row>
    <row r="98" spans="1:44" x14ac:dyDescent="0.25">
      <c r="A98" s="30" t="s">
        <v>101</v>
      </c>
      <c r="B98" s="36">
        <v>25</v>
      </c>
      <c r="C98" s="36">
        <v>23</v>
      </c>
      <c r="D98" s="36">
        <v>23</v>
      </c>
      <c r="E98" s="36">
        <v>25</v>
      </c>
      <c r="F98" s="36">
        <v>21</v>
      </c>
      <c r="G98" s="31">
        <v>23.4</v>
      </c>
      <c r="H98" s="32">
        <v>96</v>
      </c>
      <c r="J98" s="30" t="s">
        <v>101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1">
        <v>0</v>
      </c>
      <c r="Q98" s="32">
        <v>92</v>
      </c>
      <c r="S98" s="30" t="s">
        <v>101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1">
        <v>0</v>
      </c>
      <c r="Z98" s="32">
        <v>92</v>
      </c>
      <c r="AB98" s="30" t="s">
        <v>101</v>
      </c>
      <c r="AC98" s="36">
        <v>0</v>
      </c>
      <c r="AD98" s="36">
        <v>1</v>
      </c>
      <c r="AE98" s="36">
        <v>0</v>
      </c>
      <c r="AF98" s="36">
        <v>0</v>
      </c>
      <c r="AG98" s="36">
        <v>1</v>
      </c>
      <c r="AH98" s="31">
        <v>0.4</v>
      </c>
      <c r="AI98" s="32">
        <v>93</v>
      </c>
      <c r="AK98" s="30" t="s">
        <v>101</v>
      </c>
      <c r="AL98" s="36">
        <v>0</v>
      </c>
      <c r="AM98" s="36">
        <v>2</v>
      </c>
      <c r="AN98" s="36">
        <v>0</v>
      </c>
      <c r="AO98" s="36">
        <v>0</v>
      </c>
      <c r="AP98" s="36">
        <v>1</v>
      </c>
      <c r="AQ98" s="31">
        <v>0.6</v>
      </c>
      <c r="AR98" s="32">
        <v>94</v>
      </c>
    </row>
    <row r="99" spans="1:44" x14ac:dyDescent="0.25">
      <c r="A99" s="30" t="s">
        <v>102</v>
      </c>
      <c r="B99" s="36">
        <v>235</v>
      </c>
      <c r="C99" s="36">
        <v>277</v>
      </c>
      <c r="D99" s="36">
        <v>322</v>
      </c>
      <c r="E99" s="36">
        <v>315</v>
      </c>
      <c r="F99" s="36">
        <v>319</v>
      </c>
      <c r="G99" s="31">
        <v>293.60000000000002</v>
      </c>
      <c r="H99" s="32">
        <v>34</v>
      </c>
      <c r="J99" s="30" t="s">
        <v>102</v>
      </c>
      <c r="K99" s="36">
        <v>0</v>
      </c>
      <c r="L99" s="36">
        <v>0</v>
      </c>
      <c r="M99" s="36">
        <v>0</v>
      </c>
      <c r="N99" s="36">
        <v>0</v>
      </c>
      <c r="O99" s="36">
        <v>1</v>
      </c>
      <c r="P99" s="31">
        <v>0.2</v>
      </c>
      <c r="Q99" s="32">
        <v>81</v>
      </c>
      <c r="S99" s="30" t="s">
        <v>102</v>
      </c>
      <c r="T99" s="36">
        <v>0</v>
      </c>
      <c r="U99" s="36">
        <v>0</v>
      </c>
      <c r="V99" s="36">
        <v>0</v>
      </c>
      <c r="W99" s="36">
        <v>0</v>
      </c>
      <c r="X99" s="36">
        <v>1</v>
      </c>
      <c r="Y99" s="31">
        <v>0.2</v>
      </c>
      <c r="Z99" s="32">
        <v>82</v>
      </c>
      <c r="AB99" s="30" t="s">
        <v>102</v>
      </c>
      <c r="AC99" s="36">
        <v>3</v>
      </c>
      <c r="AD99" s="36">
        <v>0</v>
      </c>
      <c r="AE99" s="36">
        <v>3</v>
      </c>
      <c r="AF99" s="36">
        <v>1</v>
      </c>
      <c r="AG99" s="36">
        <v>6</v>
      </c>
      <c r="AH99" s="31">
        <v>2.6</v>
      </c>
      <c r="AI99" s="32">
        <v>62</v>
      </c>
      <c r="AK99" s="30" t="s">
        <v>102</v>
      </c>
      <c r="AL99" s="36">
        <v>4</v>
      </c>
      <c r="AM99" s="36">
        <v>0</v>
      </c>
      <c r="AN99" s="36">
        <v>5</v>
      </c>
      <c r="AO99" s="36">
        <v>2</v>
      </c>
      <c r="AP99" s="36">
        <v>7</v>
      </c>
      <c r="AQ99" s="31">
        <v>3.6</v>
      </c>
      <c r="AR99" s="32">
        <v>61</v>
      </c>
    </row>
    <row r="100" spans="1:44" x14ac:dyDescent="0.25">
      <c r="A100" s="30" t="s">
        <v>103</v>
      </c>
      <c r="B100" s="36">
        <v>488</v>
      </c>
      <c r="C100" s="36">
        <v>461</v>
      </c>
      <c r="D100" s="36">
        <v>506</v>
      </c>
      <c r="E100" s="36">
        <v>507</v>
      </c>
      <c r="F100" s="36">
        <v>449</v>
      </c>
      <c r="G100" s="31">
        <v>482.2</v>
      </c>
      <c r="H100" s="32">
        <v>23</v>
      </c>
      <c r="J100" s="30" t="s">
        <v>103</v>
      </c>
      <c r="K100" s="36">
        <v>3</v>
      </c>
      <c r="L100" s="36">
        <v>1</v>
      </c>
      <c r="M100" s="36">
        <v>3</v>
      </c>
      <c r="N100" s="36">
        <v>5</v>
      </c>
      <c r="O100" s="36">
        <v>2</v>
      </c>
      <c r="P100" s="31">
        <v>2.8</v>
      </c>
      <c r="Q100" s="32">
        <v>13</v>
      </c>
      <c r="S100" s="30" t="s">
        <v>103</v>
      </c>
      <c r="T100" s="36">
        <v>6</v>
      </c>
      <c r="U100" s="36">
        <v>1</v>
      </c>
      <c r="V100" s="36">
        <v>3</v>
      </c>
      <c r="W100" s="36">
        <v>5</v>
      </c>
      <c r="X100" s="36">
        <v>2</v>
      </c>
      <c r="Y100" s="31">
        <v>3.4</v>
      </c>
      <c r="Z100" s="32">
        <v>10</v>
      </c>
      <c r="AB100" s="30" t="s">
        <v>103</v>
      </c>
      <c r="AC100" s="36">
        <v>8</v>
      </c>
      <c r="AD100" s="36">
        <v>7</v>
      </c>
      <c r="AE100" s="36">
        <v>4</v>
      </c>
      <c r="AF100" s="36">
        <v>9</v>
      </c>
      <c r="AG100" s="36">
        <v>9</v>
      </c>
      <c r="AH100" s="31">
        <v>7.4</v>
      </c>
      <c r="AI100" s="32">
        <v>17</v>
      </c>
      <c r="AK100" s="30" t="s">
        <v>103</v>
      </c>
      <c r="AL100" s="36">
        <v>17</v>
      </c>
      <c r="AM100" s="36">
        <v>7</v>
      </c>
      <c r="AN100" s="36">
        <v>8</v>
      </c>
      <c r="AO100" s="36">
        <v>15</v>
      </c>
      <c r="AP100" s="36">
        <v>9</v>
      </c>
      <c r="AQ100" s="31">
        <v>11.2</v>
      </c>
      <c r="AR100" s="32">
        <v>16</v>
      </c>
    </row>
    <row r="101" spans="1:44" x14ac:dyDescent="0.25">
      <c r="A101" s="30" t="s">
        <v>104</v>
      </c>
      <c r="B101" s="36">
        <v>195</v>
      </c>
      <c r="C101" s="36">
        <v>237</v>
      </c>
      <c r="D101" s="36">
        <v>216</v>
      </c>
      <c r="E101" s="36">
        <v>263</v>
      </c>
      <c r="F101" s="36">
        <v>245</v>
      </c>
      <c r="G101" s="31">
        <v>231.2</v>
      </c>
      <c r="H101" s="32">
        <v>43</v>
      </c>
      <c r="J101" s="30" t="s">
        <v>104</v>
      </c>
      <c r="K101" s="36">
        <v>2</v>
      </c>
      <c r="L101" s="36">
        <v>1</v>
      </c>
      <c r="M101" s="36">
        <v>0</v>
      </c>
      <c r="N101" s="36">
        <v>0</v>
      </c>
      <c r="O101" s="36">
        <v>1</v>
      </c>
      <c r="P101" s="31">
        <v>0.8</v>
      </c>
      <c r="Q101" s="32">
        <v>52</v>
      </c>
      <c r="S101" s="30" t="s">
        <v>104</v>
      </c>
      <c r="T101" s="36">
        <v>2</v>
      </c>
      <c r="U101" s="36">
        <v>1</v>
      </c>
      <c r="V101" s="36">
        <v>0</v>
      </c>
      <c r="W101" s="36">
        <v>0</v>
      </c>
      <c r="X101" s="36">
        <v>1</v>
      </c>
      <c r="Y101" s="31">
        <v>0.8</v>
      </c>
      <c r="Z101" s="32">
        <v>57</v>
      </c>
      <c r="AB101" s="30" t="s">
        <v>104</v>
      </c>
      <c r="AC101" s="36">
        <v>9</v>
      </c>
      <c r="AD101" s="36">
        <v>6</v>
      </c>
      <c r="AE101" s="36">
        <v>5</v>
      </c>
      <c r="AF101" s="36">
        <v>9</v>
      </c>
      <c r="AG101" s="36">
        <v>5</v>
      </c>
      <c r="AH101" s="31">
        <v>6.8</v>
      </c>
      <c r="AI101" s="32">
        <v>22</v>
      </c>
      <c r="AK101" s="30" t="s">
        <v>104</v>
      </c>
      <c r="AL101" s="36">
        <v>10</v>
      </c>
      <c r="AM101" s="36">
        <v>10</v>
      </c>
      <c r="AN101" s="36">
        <v>8</v>
      </c>
      <c r="AO101" s="36">
        <v>9</v>
      </c>
      <c r="AP101" s="36">
        <v>6</v>
      </c>
      <c r="AQ101" s="31">
        <v>8.6</v>
      </c>
      <c r="AR101" s="32">
        <v>22</v>
      </c>
    </row>
    <row r="102" spans="1:44" x14ac:dyDescent="0.25">
      <c r="A102" s="30" t="s">
        <v>105</v>
      </c>
      <c r="B102" s="36">
        <v>358</v>
      </c>
      <c r="C102" s="36">
        <v>382</v>
      </c>
      <c r="D102" s="36">
        <v>338</v>
      </c>
      <c r="E102" s="36">
        <v>325</v>
      </c>
      <c r="F102" s="36">
        <v>279</v>
      </c>
      <c r="G102" s="31">
        <v>336.4</v>
      </c>
      <c r="H102" s="32">
        <v>29</v>
      </c>
      <c r="J102" s="30" t="s">
        <v>105</v>
      </c>
      <c r="K102" s="36">
        <v>0</v>
      </c>
      <c r="L102" s="36">
        <v>2</v>
      </c>
      <c r="M102" s="36">
        <v>0</v>
      </c>
      <c r="N102" s="36">
        <v>4</v>
      </c>
      <c r="O102" s="36">
        <v>0</v>
      </c>
      <c r="P102" s="31">
        <v>1.2</v>
      </c>
      <c r="Q102" s="32">
        <v>41</v>
      </c>
      <c r="S102" s="30" t="s">
        <v>105</v>
      </c>
      <c r="T102" s="36">
        <v>0</v>
      </c>
      <c r="U102" s="36">
        <v>2</v>
      </c>
      <c r="V102" s="36">
        <v>0</v>
      </c>
      <c r="W102" s="36">
        <v>5</v>
      </c>
      <c r="X102" s="36">
        <v>0</v>
      </c>
      <c r="Y102" s="31">
        <v>1.4</v>
      </c>
      <c r="Z102" s="32">
        <v>42</v>
      </c>
      <c r="AB102" s="30" t="s">
        <v>105</v>
      </c>
      <c r="AC102" s="36">
        <v>6</v>
      </c>
      <c r="AD102" s="36">
        <v>5</v>
      </c>
      <c r="AE102" s="36">
        <v>3</v>
      </c>
      <c r="AF102" s="36">
        <v>3</v>
      </c>
      <c r="AG102" s="36">
        <v>2</v>
      </c>
      <c r="AH102" s="31">
        <v>3.8</v>
      </c>
      <c r="AI102" s="32">
        <v>47</v>
      </c>
      <c r="AK102" s="30" t="s">
        <v>105</v>
      </c>
      <c r="AL102" s="36">
        <v>7</v>
      </c>
      <c r="AM102" s="36">
        <v>6</v>
      </c>
      <c r="AN102" s="36">
        <v>3</v>
      </c>
      <c r="AO102" s="36">
        <v>6</v>
      </c>
      <c r="AP102" s="36">
        <v>3</v>
      </c>
      <c r="AQ102" s="31">
        <v>5</v>
      </c>
      <c r="AR102" s="32">
        <v>45</v>
      </c>
    </row>
    <row r="103" spans="1:44" x14ac:dyDescent="0.25">
      <c r="A103" s="30" t="s">
        <v>106</v>
      </c>
      <c r="B103" s="36">
        <v>84</v>
      </c>
      <c r="C103" s="36">
        <v>133</v>
      </c>
      <c r="D103" s="36">
        <v>114</v>
      </c>
      <c r="E103" s="36">
        <v>114</v>
      </c>
      <c r="F103" s="36">
        <v>124</v>
      </c>
      <c r="G103" s="31">
        <v>113.8</v>
      </c>
      <c r="H103" s="32">
        <v>66</v>
      </c>
      <c r="J103" s="30" t="s">
        <v>106</v>
      </c>
      <c r="K103" s="36">
        <v>2</v>
      </c>
      <c r="L103" s="36">
        <v>1</v>
      </c>
      <c r="M103" s="36">
        <v>0</v>
      </c>
      <c r="N103" s="36">
        <v>0</v>
      </c>
      <c r="O103" s="36">
        <v>2</v>
      </c>
      <c r="P103" s="31">
        <v>1</v>
      </c>
      <c r="Q103" s="32">
        <v>46</v>
      </c>
      <c r="S103" s="30" t="s">
        <v>106</v>
      </c>
      <c r="T103" s="36">
        <v>2</v>
      </c>
      <c r="U103" s="36">
        <v>1</v>
      </c>
      <c r="V103" s="36">
        <v>0</v>
      </c>
      <c r="W103" s="36">
        <v>0</v>
      </c>
      <c r="X103" s="36">
        <v>2</v>
      </c>
      <c r="Y103" s="31">
        <v>1</v>
      </c>
      <c r="Z103" s="32">
        <v>47</v>
      </c>
      <c r="AB103" s="30" t="s">
        <v>106</v>
      </c>
      <c r="AC103" s="36">
        <v>2</v>
      </c>
      <c r="AD103" s="36">
        <v>2</v>
      </c>
      <c r="AE103" s="36">
        <v>6</v>
      </c>
      <c r="AF103" s="36">
        <v>1</v>
      </c>
      <c r="AG103" s="36">
        <v>3</v>
      </c>
      <c r="AH103" s="31">
        <v>2.8</v>
      </c>
      <c r="AI103" s="32">
        <v>56</v>
      </c>
      <c r="AK103" s="30" t="s">
        <v>106</v>
      </c>
      <c r="AL103" s="36">
        <v>2</v>
      </c>
      <c r="AM103" s="36">
        <v>3</v>
      </c>
      <c r="AN103" s="36">
        <v>7</v>
      </c>
      <c r="AO103" s="36">
        <v>1</v>
      </c>
      <c r="AP103" s="36">
        <v>3</v>
      </c>
      <c r="AQ103" s="31">
        <v>3.2</v>
      </c>
      <c r="AR103" s="32">
        <v>66</v>
      </c>
    </row>
    <row r="104" spans="1:44" x14ac:dyDescent="0.25">
      <c r="A104" s="33" t="s">
        <v>107</v>
      </c>
      <c r="B104" s="38">
        <v>29</v>
      </c>
      <c r="C104" s="38">
        <v>31</v>
      </c>
      <c r="D104" s="38">
        <v>32</v>
      </c>
      <c r="E104" s="38">
        <v>29</v>
      </c>
      <c r="F104" s="38">
        <v>27</v>
      </c>
      <c r="G104" s="34">
        <v>29.6</v>
      </c>
      <c r="H104" s="35">
        <v>91</v>
      </c>
      <c r="J104" s="33" t="s">
        <v>107</v>
      </c>
      <c r="K104" s="38">
        <v>0</v>
      </c>
      <c r="L104" s="38">
        <v>0</v>
      </c>
      <c r="M104" s="38">
        <v>1</v>
      </c>
      <c r="N104" s="38">
        <v>0</v>
      </c>
      <c r="O104" s="38">
        <v>0</v>
      </c>
      <c r="P104" s="34">
        <v>0.2</v>
      </c>
      <c r="Q104" s="35">
        <v>81</v>
      </c>
      <c r="S104" s="33" t="s">
        <v>107</v>
      </c>
      <c r="T104" s="38">
        <v>0</v>
      </c>
      <c r="U104" s="38">
        <v>0</v>
      </c>
      <c r="V104" s="38">
        <v>1</v>
      </c>
      <c r="W104" s="38">
        <v>0</v>
      </c>
      <c r="X104" s="38">
        <v>0</v>
      </c>
      <c r="Y104" s="34">
        <v>0.2</v>
      </c>
      <c r="Z104" s="35">
        <v>82</v>
      </c>
      <c r="AB104" s="33" t="s">
        <v>107</v>
      </c>
      <c r="AC104" s="38">
        <v>2</v>
      </c>
      <c r="AD104" s="38">
        <v>0</v>
      </c>
      <c r="AE104" s="38">
        <v>1</v>
      </c>
      <c r="AF104" s="38">
        <v>0</v>
      </c>
      <c r="AG104" s="38">
        <v>0</v>
      </c>
      <c r="AH104" s="34">
        <v>0.6</v>
      </c>
      <c r="AI104" s="35">
        <v>90</v>
      </c>
      <c r="AK104" s="33" t="s">
        <v>107</v>
      </c>
      <c r="AL104" s="38">
        <v>4</v>
      </c>
      <c r="AM104" s="38">
        <v>0</v>
      </c>
      <c r="AN104" s="38">
        <v>1</v>
      </c>
      <c r="AO104" s="38">
        <v>0</v>
      </c>
      <c r="AP104" s="38">
        <v>0</v>
      </c>
      <c r="AQ104" s="34">
        <v>1</v>
      </c>
      <c r="AR104" s="35">
        <v>86</v>
      </c>
    </row>
    <row r="105" spans="1:44" x14ac:dyDescent="0.25">
      <c r="A105" s="40" t="s">
        <v>151</v>
      </c>
      <c r="B105" s="41">
        <f>SUBTOTAL(109,B5:B104)</f>
        <v>34135</v>
      </c>
      <c r="C105" s="41">
        <f>SUBTOTAL(109,C5:C104)</f>
        <v>40107</v>
      </c>
      <c r="D105" s="41">
        <f>SUBTOTAL(109,D5:D104)</f>
        <v>39333</v>
      </c>
      <c r="E105" s="41">
        <f>SUBTOTAL(109,E5:E104)</f>
        <v>40456</v>
      </c>
      <c r="F105" s="41">
        <f>SUBTOTAL(109,F5:F104)</f>
        <v>39386</v>
      </c>
      <c r="G105" s="42">
        <f>AVERAGE(Table32[[#This Row],[2020]:[2024]])</f>
        <v>38683.4</v>
      </c>
      <c r="H105" s="43"/>
      <c r="J105" s="40" t="s">
        <v>151</v>
      </c>
      <c r="K105" s="41">
        <f>SUBTOTAL(109,K5:K104)</f>
        <v>142</v>
      </c>
      <c r="L105" s="41">
        <f>SUBTOTAL(109,L5:L104)</f>
        <v>146</v>
      </c>
      <c r="M105" s="41">
        <f>SUBTOTAL(109,M5:M104)</f>
        <v>152</v>
      </c>
      <c r="N105" s="41">
        <f>SUBTOTAL(109,N5:N104)</f>
        <v>168</v>
      </c>
      <c r="O105" s="41">
        <f>SUBTOTAL(109,O5:O104)</f>
        <v>173</v>
      </c>
      <c r="P105" s="44">
        <f>AVERAGE(Table33[[#This Row],[2020]:[2024]])</f>
        <v>156.19999999999999</v>
      </c>
      <c r="Q105" s="43"/>
      <c r="S105" s="40" t="s">
        <v>151</v>
      </c>
      <c r="T105" s="41">
        <f>SUBTOTAL(109,T5:T104)</f>
        <v>167</v>
      </c>
      <c r="U105" s="41">
        <f>SUBTOTAL(109,U5:U104)</f>
        <v>168</v>
      </c>
      <c r="V105" s="41">
        <f>SUBTOTAL(109,V5:V104)</f>
        <v>168</v>
      </c>
      <c r="W105" s="41">
        <f>SUBTOTAL(109,W5:W104)</f>
        <v>182</v>
      </c>
      <c r="X105" s="41">
        <f>SUBTOTAL(109,X5:X104)</f>
        <v>191</v>
      </c>
      <c r="Y105" s="44">
        <f>AVERAGE(Table34[[#This Row],[2020]:[2024]])</f>
        <v>175.2</v>
      </c>
      <c r="Z105" s="43"/>
      <c r="AB105" s="40" t="s">
        <v>151</v>
      </c>
      <c r="AC105" s="41">
        <f>SUBTOTAL(109,AC5:AC104)</f>
        <v>462</v>
      </c>
      <c r="AD105" s="41">
        <f>SUBTOTAL(109,AD5:AD104)</f>
        <v>471</v>
      </c>
      <c r="AE105" s="41">
        <f>SUBTOTAL(109,AE5:AE104)</f>
        <v>508</v>
      </c>
      <c r="AF105" s="41">
        <f>SUBTOTAL(109,AF5:AF104)</f>
        <v>568</v>
      </c>
      <c r="AG105" s="41">
        <f>SUBTOTAL(109,AG5:AG104)</f>
        <v>507</v>
      </c>
      <c r="AH105" s="44">
        <f>AVERAGE(Table35[[#This Row],[2020]:[2024]])</f>
        <v>503.2</v>
      </c>
      <c r="AI105" s="43"/>
      <c r="AK105" s="40" t="s">
        <v>151</v>
      </c>
      <c r="AL105" s="41">
        <f>SUBTOTAL(109,AL5:AL104)</f>
        <v>618</v>
      </c>
      <c r="AM105" s="41">
        <f>SUBTOTAL(109,AM5:AM104)</f>
        <v>634</v>
      </c>
      <c r="AN105" s="41">
        <f>SUBTOTAL(109,AN5:AN104)</f>
        <v>668</v>
      </c>
      <c r="AO105" s="41">
        <f>SUBTOTAL(109,AO5:AO104)</f>
        <v>766</v>
      </c>
      <c r="AP105" s="41">
        <f>SUBTOTAL(109,AP5:AP104)</f>
        <v>668</v>
      </c>
      <c r="AQ105" s="44">
        <f>AVERAGE(Table36[[#This Row],[2020]:[2024]])</f>
        <v>670.8</v>
      </c>
      <c r="AR105" s="43"/>
    </row>
    <row r="106" spans="1:44" x14ac:dyDescent="0.25">
      <c r="B106" s="46"/>
      <c r="C106" s="46"/>
      <c r="D106" s="46"/>
      <c r="E106" s="46"/>
      <c r="F106" s="46"/>
      <c r="K106" s="46"/>
      <c r="L106" s="46"/>
      <c r="M106" s="46"/>
      <c r="N106" s="46"/>
      <c r="O106" s="46"/>
      <c r="T106" s="46"/>
      <c r="U106" s="46"/>
      <c r="V106" s="46"/>
      <c r="W106" s="46"/>
      <c r="X106" s="46"/>
      <c r="AC106" s="46"/>
      <c r="AD106" s="46"/>
      <c r="AE106" s="46"/>
      <c r="AF106" s="46"/>
      <c r="AG106" s="46"/>
      <c r="AL106" s="46"/>
      <c r="AM106" s="46"/>
      <c r="AN106" s="46"/>
      <c r="AO106" s="46"/>
      <c r="AP106" s="46"/>
    </row>
    <row r="107" spans="1:44" x14ac:dyDescent="0.25">
      <c r="B107" s="46"/>
      <c r="C107" s="46"/>
      <c r="D107" s="46"/>
      <c r="E107" s="46"/>
      <c r="F107" s="46"/>
      <c r="K107" s="46"/>
      <c r="L107" s="46"/>
      <c r="M107" s="46"/>
      <c r="N107" s="46"/>
      <c r="O107" s="46"/>
      <c r="T107" s="46"/>
      <c r="U107" s="46"/>
      <c r="V107" s="46"/>
      <c r="W107" s="46"/>
      <c r="X107" s="46"/>
      <c r="AC107" s="46"/>
      <c r="AD107" s="46"/>
      <c r="AE107" s="46"/>
      <c r="AF107" s="46"/>
      <c r="AG107" s="46"/>
      <c r="AL107" s="46"/>
      <c r="AM107" s="46"/>
      <c r="AN107" s="46"/>
      <c r="AO107" s="46"/>
      <c r="AP107" s="46"/>
    </row>
    <row r="108" spans="1:44" x14ac:dyDescent="0.25">
      <c r="B108" s="46"/>
      <c r="C108" s="46"/>
      <c r="D108" s="46"/>
      <c r="E108" s="46"/>
      <c r="F108" s="46"/>
      <c r="K108" s="46"/>
      <c r="L108" s="46"/>
      <c r="M108" s="46"/>
      <c r="N108" s="46"/>
      <c r="O108" s="46"/>
      <c r="T108" s="46"/>
      <c r="U108" s="46"/>
      <c r="V108" s="46"/>
      <c r="W108" s="46"/>
      <c r="X108" s="46"/>
      <c r="AC108" s="46"/>
      <c r="AD108" s="46"/>
      <c r="AE108" s="46"/>
      <c r="AF108" s="46"/>
      <c r="AG108" s="46"/>
      <c r="AL108" s="46"/>
      <c r="AM108" s="46"/>
      <c r="AN108" s="46"/>
      <c r="AO108" s="46"/>
      <c r="AP108" s="46"/>
    </row>
    <row r="109" spans="1:44" x14ac:dyDescent="0.25">
      <c r="B109" s="46"/>
      <c r="C109" s="46"/>
      <c r="D109" s="46"/>
      <c r="E109" s="46"/>
      <c r="F109" s="46"/>
      <c r="K109" s="46"/>
      <c r="L109" s="46"/>
      <c r="M109" s="46"/>
      <c r="N109" s="46"/>
      <c r="O109" s="46"/>
      <c r="T109" s="46"/>
      <c r="U109" s="46"/>
      <c r="V109" s="46"/>
      <c r="W109" s="46"/>
      <c r="X109" s="46"/>
      <c r="AC109" s="46"/>
      <c r="AD109" s="46"/>
      <c r="AE109" s="46"/>
      <c r="AF109" s="46"/>
      <c r="AG109" s="46"/>
      <c r="AL109" s="46"/>
      <c r="AM109" s="46"/>
      <c r="AN109" s="46"/>
      <c r="AO109" s="46"/>
      <c r="AP109" s="46"/>
    </row>
    <row r="110" spans="1:44" x14ac:dyDescent="0.25">
      <c r="B110" s="46"/>
      <c r="C110" s="46"/>
      <c r="D110" s="46"/>
      <c r="E110" s="46"/>
      <c r="F110" s="46"/>
      <c r="K110" s="46"/>
      <c r="L110" s="46"/>
      <c r="M110" s="46"/>
      <c r="N110" s="46"/>
      <c r="O110" s="46"/>
      <c r="T110" s="46"/>
      <c r="U110" s="46"/>
      <c r="V110" s="46"/>
      <c r="W110" s="46"/>
      <c r="X110" s="46"/>
      <c r="AC110" s="46"/>
      <c r="AD110" s="46"/>
      <c r="AE110" s="46"/>
      <c r="AF110" s="46"/>
      <c r="AG110" s="46"/>
      <c r="AL110" s="46"/>
      <c r="AM110" s="46"/>
      <c r="AN110" s="46"/>
      <c r="AO110" s="46"/>
      <c r="AP110" s="46"/>
    </row>
    <row r="111" spans="1:44" x14ac:dyDescent="0.25">
      <c r="B111" s="46"/>
      <c r="C111" s="46"/>
      <c r="D111" s="46"/>
      <c r="E111" s="46"/>
      <c r="F111" s="46"/>
      <c r="K111" s="46"/>
      <c r="L111" s="46"/>
      <c r="M111" s="46"/>
      <c r="N111" s="46"/>
      <c r="O111" s="46"/>
      <c r="T111" s="46"/>
      <c r="U111" s="46"/>
      <c r="V111" s="46"/>
      <c r="W111" s="46"/>
      <c r="X111" s="46"/>
      <c r="AC111" s="46"/>
      <c r="AD111" s="46"/>
      <c r="AE111" s="46"/>
      <c r="AF111" s="46"/>
      <c r="AG111" s="46"/>
      <c r="AL111" s="46"/>
      <c r="AM111" s="46"/>
      <c r="AN111" s="46"/>
      <c r="AO111" s="46"/>
      <c r="AP111" s="46"/>
    </row>
    <row r="112" spans="1:44" x14ac:dyDescent="0.25">
      <c r="B112" s="46"/>
      <c r="C112" s="46"/>
      <c r="D112" s="46"/>
      <c r="E112" s="46"/>
      <c r="F112" s="46"/>
      <c r="K112" s="46"/>
      <c r="L112" s="46"/>
      <c r="M112" s="46"/>
      <c r="N112" s="46"/>
      <c r="O112" s="46"/>
      <c r="T112" s="46"/>
      <c r="U112" s="46"/>
      <c r="V112" s="46"/>
      <c r="W112" s="46"/>
      <c r="X112" s="46"/>
      <c r="AC112" s="46"/>
      <c r="AD112" s="46"/>
      <c r="AE112" s="46"/>
      <c r="AF112" s="46"/>
      <c r="AG112" s="46"/>
      <c r="AL112" s="46"/>
      <c r="AM112" s="46"/>
      <c r="AN112" s="46"/>
      <c r="AO112" s="46"/>
      <c r="AP112" s="46"/>
    </row>
    <row r="113" spans="2:42" x14ac:dyDescent="0.25">
      <c r="B113" s="46"/>
      <c r="C113" s="46"/>
      <c r="D113" s="46"/>
      <c r="E113" s="46"/>
      <c r="F113" s="46"/>
      <c r="K113" s="46"/>
      <c r="L113" s="46"/>
      <c r="M113" s="46"/>
      <c r="N113" s="46"/>
      <c r="O113" s="46"/>
      <c r="T113" s="46"/>
      <c r="U113" s="46"/>
      <c r="V113" s="46"/>
      <c r="W113" s="46"/>
      <c r="X113" s="46"/>
      <c r="AC113" s="46"/>
      <c r="AD113" s="46"/>
      <c r="AE113" s="46"/>
      <c r="AF113" s="46"/>
      <c r="AG113" s="46"/>
      <c r="AL113" s="46"/>
      <c r="AM113" s="46"/>
      <c r="AN113" s="46"/>
      <c r="AO113" s="46"/>
      <c r="AP113" s="46"/>
    </row>
    <row r="114" spans="2:42" x14ac:dyDescent="0.25">
      <c r="B114" s="46"/>
      <c r="C114" s="46"/>
      <c r="D114" s="46"/>
      <c r="E114" s="46"/>
      <c r="F114" s="46"/>
      <c r="K114" s="46"/>
      <c r="L114" s="46"/>
      <c r="M114" s="46"/>
      <c r="N114" s="46"/>
      <c r="O114" s="46"/>
      <c r="T114" s="46"/>
      <c r="U114" s="46"/>
      <c r="V114" s="46"/>
      <c r="W114" s="46"/>
      <c r="X114" s="46"/>
      <c r="AC114" s="46"/>
      <c r="AD114" s="46"/>
      <c r="AE114" s="46"/>
      <c r="AF114" s="46"/>
      <c r="AG114" s="46"/>
      <c r="AL114" s="46"/>
      <c r="AM114" s="46"/>
      <c r="AN114" s="46"/>
      <c r="AO114" s="46"/>
      <c r="AP114" s="46"/>
    </row>
    <row r="115" spans="2:42" x14ac:dyDescent="0.25">
      <c r="B115" s="46"/>
      <c r="C115" s="46"/>
      <c r="D115" s="46"/>
      <c r="E115" s="46"/>
      <c r="F115" s="46"/>
      <c r="K115" s="46"/>
      <c r="L115" s="46"/>
      <c r="M115" s="46"/>
      <c r="N115" s="46"/>
      <c r="O115" s="46"/>
      <c r="T115" s="46"/>
      <c r="U115" s="46"/>
      <c r="V115" s="46"/>
      <c r="W115" s="46"/>
      <c r="X115" s="46"/>
      <c r="AC115" s="46"/>
      <c r="AD115" s="46"/>
      <c r="AE115" s="46"/>
      <c r="AF115" s="46"/>
      <c r="AG115" s="46"/>
      <c r="AL115" s="46"/>
      <c r="AM115" s="46"/>
      <c r="AN115" s="46"/>
      <c r="AO115" s="46"/>
      <c r="AP115" s="46"/>
    </row>
    <row r="116" spans="2:42" x14ac:dyDescent="0.25">
      <c r="B116" s="46"/>
      <c r="C116" s="46"/>
      <c r="D116" s="46"/>
      <c r="E116" s="46"/>
      <c r="F116" s="46"/>
      <c r="K116" s="46"/>
      <c r="L116" s="46"/>
      <c r="M116" s="46"/>
      <c r="N116" s="46"/>
      <c r="O116" s="46"/>
      <c r="T116" s="46"/>
      <c r="U116" s="46"/>
      <c r="V116" s="46"/>
      <c r="W116" s="46"/>
      <c r="X116" s="46"/>
      <c r="AC116" s="46"/>
      <c r="AD116" s="46"/>
      <c r="AE116" s="46"/>
      <c r="AF116" s="46"/>
      <c r="AG116" s="46"/>
      <c r="AL116" s="46"/>
      <c r="AM116" s="46"/>
      <c r="AN116" s="46"/>
      <c r="AO116" s="46"/>
      <c r="AP116" s="46"/>
    </row>
    <row r="117" spans="2:42" x14ac:dyDescent="0.25">
      <c r="B117" s="46"/>
      <c r="C117" s="46"/>
      <c r="D117" s="46"/>
      <c r="E117" s="46"/>
      <c r="F117" s="46"/>
      <c r="K117" s="46"/>
      <c r="L117" s="46"/>
      <c r="M117" s="46"/>
      <c r="N117" s="46"/>
      <c r="O117" s="46"/>
      <c r="T117" s="46"/>
      <c r="U117" s="46"/>
      <c r="V117" s="46"/>
      <c r="W117" s="46"/>
      <c r="X117" s="46"/>
      <c r="AC117" s="46"/>
      <c r="AD117" s="46"/>
      <c r="AE117" s="46"/>
      <c r="AF117" s="46"/>
      <c r="AG117" s="46"/>
      <c r="AL117" s="46"/>
      <c r="AM117" s="46"/>
      <c r="AN117" s="46"/>
      <c r="AO117" s="46"/>
      <c r="AP117" s="46"/>
    </row>
    <row r="118" spans="2:42" x14ac:dyDescent="0.25">
      <c r="B118" s="46"/>
      <c r="C118" s="46"/>
      <c r="D118" s="46"/>
      <c r="E118" s="46"/>
      <c r="F118" s="46"/>
      <c r="K118" s="46"/>
      <c r="L118" s="46"/>
      <c r="M118" s="46"/>
      <c r="N118" s="46"/>
      <c r="O118" s="46"/>
      <c r="T118" s="46"/>
      <c r="U118" s="46"/>
      <c r="V118" s="46"/>
      <c r="W118" s="46"/>
      <c r="X118" s="46"/>
      <c r="AC118" s="46"/>
      <c r="AD118" s="46"/>
      <c r="AE118" s="46"/>
      <c r="AF118" s="46"/>
      <c r="AG118" s="46"/>
      <c r="AL118" s="46"/>
      <c r="AM118" s="46"/>
      <c r="AN118" s="46"/>
      <c r="AO118" s="46"/>
      <c r="AP118" s="46"/>
    </row>
    <row r="119" spans="2:42" x14ac:dyDescent="0.25">
      <c r="B119" s="46"/>
      <c r="C119" s="46"/>
      <c r="D119" s="46"/>
      <c r="E119" s="46"/>
      <c r="F119" s="46"/>
      <c r="K119" s="46"/>
      <c r="L119" s="46"/>
      <c r="M119" s="46"/>
      <c r="N119" s="46"/>
      <c r="O119" s="46"/>
      <c r="T119" s="46"/>
      <c r="U119" s="46"/>
      <c r="V119" s="46"/>
      <c r="W119" s="46"/>
      <c r="X119" s="46"/>
      <c r="AC119" s="46"/>
      <c r="AD119" s="46"/>
      <c r="AE119" s="46"/>
      <c r="AF119" s="46"/>
      <c r="AG119" s="46"/>
      <c r="AL119" s="46"/>
      <c r="AM119" s="46"/>
      <c r="AN119" s="46"/>
      <c r="AO119" s="46"/>
      <c r="AP119" s="46"/>
    </row>
    <row r="120" spans="2:42" x14ac:dyDescent="0.25">
      <c r="B120" s="46"/>
      <c r="C120" s="46"/>
      <c r="D120" s="46"/>
      <c r="E120" s="46"/>
      <c r="F120" s="46"/>
      <c r="K120" s="46"/>
      <c r="L120" s="46"/>
      <c r="M120" s="46"/>
      <c r="N120" s="46"/>
      <c r="O120" s="46"/>
      <c r="T120" s="46"/>
      <c r="U120" s="46"/>
      <c r="V120" s="46"/>
      <c r="W120" s="46"/>
      <c r="X120" s="46"/>
      <c r="AC120" s="46"/>
      <c r="AD120" s="46"/>
      <c r="AE120" s="46"/>
      <c r="AF120" s="46"/>
      <c r="AG120" s="46"/>
      <c r="AL120" s="46"/>
      <c r="AM120" s="46"/>
      <c r="AN120" s="46"/>
      <c r="AO120" s="46"/>
      <c r="AP120" s="46"/>
    </row>
    <row r="121" spans="2:42" x14ac:dyDescent="0.25">
      <c r="B121" s="46"/>
      <c r="C121" s="46"/>
      <c r="D121" s="46"/>
      <c r="E121" s="46"/>
      <c r="F121" s="46"/>
      <c r="K121" s="46"/>
      <c r="L121" s="46"/>
      <c r="M121" s="46"/>
      <c r="N121" s="46"/>
      <c r="O121" s="46"/>
      <c r="T121" s="46"/>
      <c r="U121" s="46"/>
      <c r="V121" s="46"/>
      <c r="W121" s="46"/>
      <c r="X121" s="46"/>
      <c r="AC121" s="46"/>
      <c r="AD121" s="46"/>
      <c r="AE121" s="46"/>
      <c r="AF121" s="46"/>
      <c r="AG121" s="46"/>
      <c r="AL121" s="46"/>
      <c r="AM121" s="46"/>
      <c r="AN121" s="46"/>
      <c r="AO121" s="46"/>
      <c r="AP121" s="46"/>
    </row>
    <row r="122" spans="2:42" x14ac:dyDescent="0.25">
      <c r="B122" s="46"/>
      <c r="C122" s="46"/>
      <c r="D122" s="46"/>
      <c r="E122" s="46"/>
      <c r="F122" s="46"/>
      <c r="K122" s="46"/>
      <c r="L122" s="46"/>
      <c r="M122" s="46"/>
      <c r="N122" s="46"/>
      <c r="O122" s="46"/>
      <c r="T122" s="46"/>
      <c r="U122" s="46"/>
      <c r="V122" s="46"/>
      <c r="W122" s="46"/>
      <c r="X122" s="46"/>
      <c r="AC122" s="46"/>
      <c r="AD122" s="46"/>
      <c r="AE122" s="46"/>
      <c r="AF122" s="46"/>
      <c r="AG122" s="46"/>
      <c r="AL122" s="46"/>
      <c r="AM122" s="46"/>
      <c r="AN122" s="46"/>
      <c r="AO122" s="46"/>
      <c r="AP122" s="46"/>
    </row>
    <row r="123" spans="2:42" x14ac:dyDescent="0.25">
      <c r="B123" s="46"/>
      <c r="C123" s="46"/>
      <c r="D123" s="46"/>
      <c r="E123" s="46"/>
      <c r="F123" s="46"/>
      <c r="K123" s="46"/>
      <c r="L123" s="46"/>
      <c r="M123" s="46"/>
      <c r="N123" s="46"/>
      <c r="O123" s="46"/>
      <c r="T123" s="46"/>
      <c r="U123" s="46"/>
      <c r="V123" s="46"/>
      <c r="W123" s="46"/>
      <c r="X123" s="46"/>
      <c r="AC123" s="46"/>
      <c r="AD123" s="46"/>
      <c r="AE123" s="46"/>
      <c r="AF123" s="46"/>
      <c r="AG123" s="46"/>
      <c r="AL123" s="46"/>
      <c r="AM123" s="46"/>
      <c r="AN123" s="46"/>
      <c r="AO123" s="46"/>
      <c r="AP123" s="46"/>
    </row>
    <row r="124" spans="2:42" x14ac:dyDescent="0.25">
      <c r="B124" s="46"/>
      <c r="C124" s="46"/>
      <c r="D124" s="46"/>
      <c r="E124" s="46"/>
      <c r="F124" s="46"/>
      <c r="K124" s="46"/>
      <c r="L124" s="46"/>
      <c r="M124" s="46"/>
      <c r="N124" s="46"/>
      <c r="O124" s="46"/>
      <c r="T124" s="46"/>
      <c r="U124" s="46"/>
      <c r="V124" s="46"/>
      <c r="W124" s="46"/>
      <c r="X124" s="46"/>
      <c r="AC124" s="46"/>
      <c r="AD124" s="46"/>
      <c r="AE124" s="46"/>
      <c r="AF124" s="46"/>
      <c r="AG124" s="46"/>
      <c r="AL124" s="46"/>
      <c r="AM124" s="46"/>
      <c r="AN124" s="46"/>
      <c r="AO124" s="46"/>
      <c r="AP124" s="46"/>
    </row>
    <row r="125" spans="2:42" x14ac:dyDescent="0.25">
      <c r="B125" s="46"/>
      <c r="C125" s="46"/>
      <c r="D125" s="46"/>
      <c r="E125" s="46"/>
      <c r="F125" s="46"/>
      <c r="K125" s="46"/>
      <c r="L125" s="46"/>
      <c r="M125" s="46"/>
      <c r="N125" s="46"/>
      <c r="O125" s="46"/>
      <c r="T125" s="46"/>
      <c r="U125" s="46"/>
      <c r="V125" s="46"/>
      <c r="W125" s="46"/>
      <c r="X125" s="46"/>
      <c r="AC125" s="46"/>
      <c r="AD125" s="46"/>
      <c r="AE125" s="46"/>
      <c r="AF125" s="46"/>
      <c r="AG125" s="46"/>
      <c r="AL125" s="46"/>
      <c r="AM125" s="46"/>
      <c r="AN125" s="46"/>
      <c r="AO125" s="46"/>
      <c r="AP125" s="46"/>
    </row>
    <row r="126" spans="2:42" x14ac:dyDescent="0.25">
      <c r="B126" s="46"/>
      <c r="C126" s="46"/>
      <c r="D126" s="46"/>
      <c r="E126" s="46"/>
      <c r="F126" s="46"/>
      <c r="K126" s="46"/>
      <c r="L126" s="46"/>
      <c r="M126" s="46"/>
      <c r="N126" s="46"/>
      <c r="O126" s="46"/>
      <c r="T126" s="46"/>
      <c r="U126" s="46"/>
      <c r="V126" s="46"/>
      <c r="W126" s="46"/>
      <c r="X126" s="46"/>
      <c r="AC126" s="46"/>
      <c r="AD126" s="46"/>
      <c r="AE126" s="46"/>
      <c r="AF126" s="46"/>
      <c r="AG126" s="46"/>
      <c r="AL126" s="46"/>
      <c r="AM126" s="46"/>
      <c r="AN126" s="46"/>
      <c r="AO126" s="46"/>
      <c r="AP126" s="46"/>
    </row>
    <row r="127" spans="2:42" x14ac:dyDescent="0.25">
      <c r="B127" s="46"/>
      <c r="C127" s="46"/>
      <c r="D127" s="46"/>
      <c r="E127" s="46"/>
      <c r="F127" s="46"/>
      <c r="K127" s="46"/>
      <c r="L127" s="46"/>
      <c r="M127" s="46"/>
      <c r="N127" s="46"/>
      <c r="O127" s="46"/>
      <c r="T127" s="46"/>
      <c r="U127" s="46"/>
      <c r="V127" s="46"/>
      <c r="W127" s="46"/>
      <c r="X127" s="46"/>
      <c r="AC127" s="46"/>
      <c r="AD127" s="46"/>
      <c r="AE127" s="46"/>
      <c r="AF127" s="46"/>
      <c r="AG127" s="46"/>
      <c r="AL127" s="46"/>
      <c r="AM127" s="46"/>
      <c r="AN127" s="46"/>
      <c r="AO127" s="46"/>
      <c r="AP127" s="46"/>
    </row>
    <row r="128" spans="2:42" x14ac:dyDescent="0.25">
      <c r="B128" s="46"/>
      <c r="C128" s="46"/>
      <c r="D128" s="46"/>
      <c r="E128" s="46"/>
      <c r="F128" s="46"/>
      <c r="K128" s="46"/>
      <c r="L128" s="46"/>
      <c r="M128" s="46"/>
      <c r="N128" s="46"/>
      <c r="O128" s="46"/>
      <c r="T128" s="46"/>
      <c r="U128" s="46"/>
      <c r="V128" s="46"/>
      <c r="W128" s="46"/>
      <c r="X128" s="46"/>
      <c r="AC128" s="46"/>
      <c r="AD128" s="46"/>
      <c r="AE128" s="46"/>
      <c r="AF128" s="46"/>
      <c r="AG128" s="46"/>
      <c r="AL128" s="46"/>
      <c r="AM128" s="46"/>
      <c r="AN128" s="46"/>
      <c r="AO128" s="46"/>
      <c r="AP128" s="46"/>
    </row>
    <row r="129" spans="2:42" x14ac:dyDescent="0.25">
      <c r="B129" s="46"/>
      <c r="C129" s="46"/>
      <c r="D129" s="46"/>
      <c r="E129" s="46"/>
      <c r="F129" s="46"/>
      <c r="K129" s="46"/>
      <c r="L129" s="46"/>
      <c r="M129" s="46"/>
      <c r="N129" s="46"/>
      <c r="O129" s="46"/>
      <c r="T129" s="46"/>
      <c r="U129" s="46"/>
      <c r="V129" s="46"/>
      <c r="W129" s="46"/>
      <c r="X129" s="46"/>
      <c r="AC129" s="46"/>
      <c r="AD129" s="46"/>
      <c r="AE129" s="46"/>
      <c r="AF129" s="46"/>
      <c r="AG129" s="46"/>
      <c r="AL129" s="46"/>
      <c r="AM129" s="46"/>
      <c r="AN129" s="46"/>
      <c r="AO129" s="46"/>
      <c r="AP129" s="46"/>
    </row>
    <row r="130" spans="2:42" x14ac:dyDescent="0.25">
      <c r="B130" s="46"/>
      <c r="C130" s="46"/>
      <c r="D130" s="46"/>
      <c r="E130" s="46"/>
      <c r="F130" s="46"/>
      <c r="K130" s="46"/>
      <c r="L130" s="46"/>
      <c r="M130" s="46"/>
      <c r="N130" s="46"/>
      <c r="O130" s="46"/>
      <c r="T130" s="46"/>
      <c r="U130" s="46"/>
      <c r="V130" s="46"/>
      <c r="W130" s="46"/>
      <c r="X130" s="46"/>
      <c r="AC130" s="46"/>
      <c r="AD130" s="46"/>
      <c r="AE130" s="46"/>
      <c r="AF130" s="46"/>
      <c r="AG130" s="46"/>
      <c r="AL130" s="46"/>
      <c r="AM130" s="46"/>
      <c r="AN130" s="46"/>
      <c r="AO130" s="46"/>
      <c r="AP130" s="46"/>
    </row>
    <row r="131" spans="2:42" x14ac:dyDescent="0.25">
      <c r="B131" s="46"/>
      <c r="C131" s="46"/>
      <c r="D131" s="46"/>
      <c r="E131" s="46"/>
      <c r="F131" s="46"/>
      <c r="K131" s="46"/>
      <c r="L131" s="46"/>
      <c r="M131" s="46"/>
      <c r="N131" s="46"/>
      <c r="O131" s="46"/>
      <c r="T131" s="46"/>
      <c r="U131" s="46"/>
      <c r="V131" s="46"/>
      <c r="W131" s="46"/>
      <c r="X131" s="46"/>
      <c r="AC131" s="46"/>
      <c r="AD131" s="46"/>
      <c r="AE131" s="46"/>
      <c r="AF131" s="46"/>
      <c r="AG131" s="46"/>
      <c r="AL131" s="46"/>
      <c r="AM131" s="46"/>
      <c r="AN131" s="46"/>
      <c r="AO131" s="46"/>
      <c r="AP131" s="46"/>
    </row>
    <row r="132" spans="2:42" x14ac:dyDescent="0.25">
      <c r="B132" s="46"/>
      <c r="C132" s="46"/>
      <c r="D132" s="46"/>
      <c r="E132" s="46"/>
      <c r="F132" s="46"/>
      <c r="K132" s="46"/>
      <c r="L132" s="46"/>
      <c r="M132" s="46"/>
      <c r="N132" s="46"/>
      <c r="O132" s="46"/>
      <c r="T132" s="46"/>
      <c r="U132" s="46"/>
      <c r="V132" s="46"/>
      <c r="W132" s="46"/>
      <c r="X132" s="46"/>
      <c r="AC132" s="46"/>
      <c r="AD132" s="46"/>
      <c r="AE132" s="46"/>
      <c r="AF132" s="46"/>
      <c r="AG132" s="46"/>
      <c r="AL132" s="46"/>
      <c r="AM132" s="46"/>
      <c r="AN132" s="46"/>
      <c r="AO132" s="46"/>
      <c r="AP132" s="46"/>
    </row>
    <row r="133" spans="2:42" x14ac:dyDescent="0.25">
      <c r="B133" s="46"/>
      <c r="C133" s="46"/>
      <c r="D133" s="46"/>
      <c r="E133" s="46"/>
      <c r="F133" s="46"/>
      <c r="K133" s="46"/>
      <c r="L133" s="46"/>
      <c r="M133" s="46"/>
      <c r="N133" s="46"/>
      <c r="O133" s="46"/>
      <c r="T133" s="46"/>
      <c r="U133" s="46"/>
      <c r="V133" s="46"/>
      <c r="W133" s="46"/>
      <c r="X133" s="46"/>
      <c r="AC133" s="46"/>
      <c r="AD133" s="46"/>
      <c r="AE133" s="46"/>
      <c r="AF133" s="46"/>
      <c r="AG133" s="46"/>
      <c r="AL133" s="46"/>
      <c r="AM133" s="46"/>
      <c r="AN133" s="46"/>
      <c r="AO133" s="46"/>
      <c r="AP133" s="46"/>
    </row>
    <row r="134" spans="2:42" x14ac:dyDescent="0.25">
      <c r="B134" s="46"/>
      <c r="C134" s="46"/>
      <c r="D134" s="46"/>
      <c r="E134" s="46"/>
      <c r="F134" s="46"/>
      <c r="K134" s="46"/>
      <c r="L134" s="46"/>
      <c r="M134" s="46"/>
      <c r="N134" s="46"/>
      <c r="O134" s="46"/>
      <c r="T134" s="46"/>
      <c r="U134" s="46"/>
      <c r="V134" s="46"/>
      <c r="W134" s="46"/>
      <c r="X134" s="46"/>
      <c r="AC134" s="46"/>
      <c r="AD134" s="46"/>
      <c r="AE134" s="46"/>
      <c r="AF134" s="46"/>
      <c r="AG134" s="46"/>
      <c r="AL134" s="46"/>
      <c r="AM134" s="46"/>
      <c r="AN134" s="46"/>
      <c r="AO134" s="46"/>
      <c r="AP134" s="46"/>
    </row>
    <row r="135" spans="2:42" x14ac:dyDescent="0.25">
      <c r="B135" s="46"/>
      <c r="C135" s="46"/>
      <c r="D135" s="46"/>
      <c r="E135" s="46"/>
      <c r="F135" s="46"/>
      <c r="K135" s="46"/>
      <c r="L135" s="46"/>
      <c r="M135" s="46"/>
      <c r="N135" s="46"/>
      <c r="O135" s="46"/>
      <c r="T135" s="46"/>
      <c r="U135" s="46"/>
      <c r="V135" s="46"/>
      <c r="W135" s="46"/>
      <c r="X135" s="46"/>
      <c r="AC135" s="46"/>
      <c r="AD135" s="46"/>
      <c r="AE135" s="46"/>
      <c r="AF135" s="46"/>
      <c r="AG135" s="46"/>
      <c r="AL135" s="46"/>
      <c r="AM135" s="46"/>
      <c r="AN135" s="46"/>
      <c r="AO135" s="46"/>
      <c r="AP135" s="46"/>
    </row>
    <row r="136" spans="2:42" x14ac:dyDescent="0.25">
      <c r="B136" s="46"/>
      <c r="C136" s="46"/>
      <c r="D136" s="46"/>
      <c r="E136" s="46"/>
      <c r="F136" s="46"/>
      <c r="K136" s="46"/>
      <c r="L136" s="46"/>
      <c r="M136" s="46"/>
      <c r="N136" s="46"/>
      <c r="O136" s="46"/>
      <c r="T136" s="46"/>
      <c r="U136" s="46"/>
      <c r="V136" s="46"/>
      <c r="W136" s="46"/>
      <c r="X136" s="46"/>
      <c r="AC136" s="46"/>
      <c r="AD136" s="46"/>
      <c r="AE136" s="46"/>
      <c r="AF136" s="46"/>
      <c r="AG136" s="46"/>
      <c r="AL136" s="46"/>
      <c r="AM136" s="46"/>
      <c r="AN136" s="46"/>
      <c r="AO136" s="46"/>
      <c r="AP136" s="46"/>
    </row>
    <row r="137" spans="2:42" x14ac:dyDescent="0.25">
      <c r="B137" s="46"/>
      <c r="C137" s="46"/>
      <c r="D137" s="46"/>
      <c r="E137" s="46"/>
      <c r="F137" s="46"/>
      <c r="K137" s="46"/>
      <c r="L137" s="46"/>
      <c r="M137" s="46"/>
      <c r="N137" s="46"/>
      <c r="O137" s="46"/>
      <c r="T137" s="46"/>
      <c r="U137" s="46"/>
      <c r="V137" s="46"/>
      <c r="W137" s="46"/>
      <c r="X137" s="46"/>
      <c r="AC137" s="46"/>
      <c r="AD137" s="46"/>
      <c r="AE137" s="46"/>
      <c r="AF137" s="46"/>
      <c r="AG137" s="46"/>
      <c r="AL137" s="46"/>
      <c r="AM137" s="46"/>
      <c r="AN137" s="46"/>
      <c r="AO137" s="46"/>
      <c r="AP137" s="46"/>
    </row>
    <row r="138" spans="2:42" x14ac:dyDescent="0.25">
      <c r="B138" s="46"/>
      <c r="C138" s="46"/>
      <c r="D138" s="46"/>
      <c r="E138" s="46"/>
      <c r="F138" s="46"/>
      <c r="K138" s="46"/>
      <c r="L138" s="46"/>
      <c r="M138" s="46"/>
      <c r="N138" s="46"/>
      <c r="O138" s="46"/>
      <c r="T138" s="46"/>
      <c r="U138" s="46"/>
      <c r="V138" s="46"/>
      <c r="W138" s="46"/>
      <c r="X138" s="46"/>
      <c r="AC138" s="46"/>
      <c r="AD138" s="46"/>
      <c r="AE138" s="46"/>
      <c r="AF138" s="46"/>
      <c r="AG138" s="46"/>
      <c r="AL138" s="46"/>
      <c r="AM138" s="46"/>
      <c r="AN138" s="46"/>
      <c r="AO138" s="46"/>
      <c r="AP138" s="46"/>
    </row>
    <row r="139" spans="2:42" x14ac:dyDescent="0.25">
      <c r="B139" s="46"/>
      <c r="C139" s="46"/>
      <c r="D139" s="46"/>
      <c r="E139" s="46"/>
      <c r="F139" s="46"/>
      <c r="K139" s="46"/>
      <c r="L139" s="46"/>
      <c r="M139" s="46"/>
      <c r="N139" s="46"/>
      <c r="O139" s="46"/>
      <c r="T139" s="46"/>
      <c r="U139" s="46"/>
      <c r="V139" s="46"/>
      <c r="W139" s="46"/>
      <c r="X139" s="46"/>
      <c r="AC139" s="46"/>
      <c r="AD139" s="46"/>
      <c r="AE139" s="46"/>
      <c r="AF139" s="46"/>
      <c r="AG139" s="46"/>
      <c r="AL139" s="46"/>
      <c r="AM139" s="46"/>
      <c r="AN139" s="46"/>
      <c r="AO139" s="46"/>
      <c r="AP139" s="46"/>
    </row>
    <row r="140" spans="2:42" x14ac:dyDescent="0.25">
      <c r="B140" s="46"/>
      <c r="C140" s="46"/>
      <c r="D140" s="46"/>
      <c r="E140" s="46"/>
      <c r="F140" s="46"/>
      <c r="K140" s="46"/>
      <c r="L140" s="46"/>
      <c r="M140" s="46"/>
      <c r="N140" s="46"/>
      <c r="O140" s="46"/>
      <c r="T140" s="46"/>
      <c r="U140" s="46"/>
      <c r="V140" s="46"/>
      <c r="W140" s="46"/>
      <c r="X140" s="46"/>
      <c r="AC140" s="46"/>
      <c r="AD140" s="46"/>
      <c r="AE140" s="46"/>
      <c r="AF140" s="46"/>
      <c r="AG140" s="46"/>
      <c r="AL140" s="46"/>
      <c r="AM140" s="46"/>
      <c r="AN140" s="46"/>
      <c r="AO140" s="46"/>
      <c r="AP140" s="46"/>
    </row>
    <row r="141" spans="2:42" x14ac:dyDescent="0.25">
      <c r="B141" s="46"/>
      <c r="C141" s="46"/>
      <c r="D141" s="46"/>
      <c r="E141" s="46"/>
      <c r="F141" s="46"/>
      <c r="K141" s="46"/>
      <c r="L141" s="46"/>
      <c r="M141" s="46"/>
      <c r="N141" s="46"/>
      <c r="O141" s="46"/>
      <c r="T141" s="46"/>
      <c r="U141" s="46"/>
      <c r="V141" s="46"/>
      <c r="W141" s="46"/>
      <c r="X141" s="46"/>
      <c r="AC141" s="46"/>
      <c r="AD141" s="46"/>
      <c r="AE141" s="46"/>
      <c r="AF141" s="46"/>
      <c r="AG141" s="46"/>
      <c r="AL141" s="46"/>
      <c r="AM141" s="46"/>
      <c r="AN141" s="46"/>
      <c r="AO141" s="46"/>
      <c r="AP141" s="46"/>
    </row>
    <row r="142" spans="2:42" x14ac:dyDescent="0.25">
      <c r="B142" s="46"/>
      <c r="C142" s="46"/>
      <c r="D142" s="46"/>
      <c r="E142" s="46"/>
      <c r="F142" s="46"/>
      <c r="K142" s="46"/>
      <c r="L142" s="46"/>
      <c r="M142" s="46"/>
      <c r="N142" s="46"/>
      <c r="O142" s="46"/>
      <c r="T142" s="46"/>
      <c r="U142" s="46"/>
      <c r="V142" s="46"/>
      <c r="W142" s="46"/>
      <c r="X142" s="46"/>
      <c r="AC142" s="46"/>
      <c r="AD142" s="46"/>
      <c r="AE142" s="46"/>
      <c r="AF142" s="46"/>
      <c r="AG142" s="46"/>
      <c r="AL142" s="46"/>
      <c r="AM142" s="46"/>
      <c r="AN142" s="46"/>
      <c r="AO142" s="46"/>
      <c r="AP142" s="46"/>
    </row>
    <row r="143" spans="2:42" x14ac:dyDescent="0.25">
      <c r="B143" s="46"/>
      <c r="C143" s="46"/>
      <c r="D143" s="46"/>
      <c r="E143" s="46"/>
      <c r="F143" s="46"/>
      <c r="K143" s="46"/>
      <c r="L143" s="46"/>
      <c r="M143" s="46"/>
      <c r="N143" s="46"/>
      <c r="O143" s="46"/>
      <c r="T143" s="46"/>
      <c r="U143" s="46"/>
      <c r="V143" s="46"/>
      <c r="W143" s="46"/>
      <c r="X143" s="46"/>
      <c r="AC143" s="46"/>
      <c r="AD143" s="46"/>
      <c r="AE143" s="46"/>
      <c r="AF143" s="46"/>
      <c r="AG143" s="46"/>
      <c r="AL143" s="46"/>
      <c r="AM143" s="46"/>
      <c r="AN143" s="46"/>
      <c r="AO143" s="46"/>
      <c r="AP143" s="46"/>
    </row>
    <row r="144" spans="2:42" x14ac:dyDescent="0.25">
      <c r="B144" s="46"/>
      <c r="C144" s="46"/>
      <c r="D144" s="46"/>
      <c r="E144" s="46"/>
      <c r="F144" s="46"/>
      <c r="K144" s="46"/>
      <c r="L144" s="46"/>
      <c r="M144" s="46"/>
      <c r="N144" s="46"/>
      <c r="O144" s="46"/>
      <c r="T144" s="46"/>
      <c r="U144" s="46"/>
      <c r="V144" s="46"/>
      <c r="W144" s="46"/>
      <c r="X144" s="46"/>
      <c r="AC144" s="46"/>
      <c r="AD144" s="46"/>
      <c r="AE144" s="46"/>
      <c r="AF144" s="46"/>
      <c r="AG144" s="46"/>
      <c r="AL144" s="46"/>
      <c r="AM144" s="46"/>
      <c r="AN144" s="46"/>
      <c r="AO144" s="46"/>
      <c r="AP144" s="46"/>
    </row>
    <row r="145" spans="2:42" x14ac:dyDescent="0.25">
      <c r="B145" s="46"/>
      <c r="C145" s="46"/>
      <c r="D145" s="46"/>
      <c r="E145" s="46"/>
      <c r="F145" s="46"/>
      <c r="K145" s="46"/>
      <c r="L145" s="46"/>
      <c r="M145" s="46"/>
      <c r="N145" s="46"/>
      <c r="O145" s="46"/>
      <c r="T145" s="46"/>
      <c r="U145" s="46"/>
      <c r="V145" s="46"/>
      <c r="W145" s="46"/>
      <c r="X145" s="46"/>
      <c r="AC145" s="46"/>
      <c r="AD145" s="46"/>
      <c r="AE145" s="46"/>
      <c r="AF145" s="46"/>
      <c r="AG145" s="46"/>
      <c r="AL145" s="46"/>
      <c r="AM145" s="46"/>
      <c r="AN145" s="46"/>
      <c r="AO145" s="46"/>
      <c r="AP145" s="46"/>
    </row>
    <row r="146" spans="2:42" x14ac:dyDescent="0.25">
      <c r="B146" s="46"/>
      <c r="C146" s="46"/>
      <c r="D146" s="46"/>
      <c r="E146" s="46"/>
      <c r="F146" s="46"/>
      <c r="K146" s="46"/>
      <c r="L146" s="46"/>
      <c r="M146" s="46"/>
      <c r="N146" s="46"/>
      <c r="O146" s="46"/>
      <c r="T146" s="46"/>
      <c r="U146" s="46"/>
      <c r="V146" s="46"/>
      <c r="W146" s="46"/>
      <c r="X146" s="46"/>
      <c r="AC146" s="46"/>
      <c r="AD146" s="46"/>
      <c r="AE146" s="46"/>
      <c r="AF146" s="46"/>
      <c r="AG146" s="46"/>
      <c r="AL146" s="46"/>
      <c r="AM146" s="46"/>
      <c r="AN146" s="46"/>
      <c r="AO146" s="46"/>
      <c r="AP146" s="46"/>
    </row>
    <row r="147" spans="2:42" x14ac:dyDescent="0.25">
      <c r="B147" s="46"/>
      <c r="C147" s="46"/>
      <c r="D147" s="46"/>
      <c r="E147" s="46"/>
      <c r="F147" s="46"/>
      <c r="K147" s="46"/>
      <c r="L147" s="46"/>
      <c r="M147" s="46"/>
      <c r="N147" s="46"/>
      <c r="O147" s="46"/>
      <c r="T147" s="46"/>
      <c r="U147" s="46"/>
      <c r="V147" s="46"/>
      <c r="W147" s="46"/>
      <c r="X147" s="46"/>
      <c r="AC147" s="46"/>
      <c r="AD147" s="46"/>
      <c r="AE147" s="46"/>
      <c r="AF147" s="46"/>
      <c r="AG147" s="46"/>
      <c r="AL147" s="46"/>
      <c r="AM147" s="46"/>
      <c r="AN147" s="46"/>
      <c r="AO147" s="46"/>
      <c r="AP147" s="46"/>
    </row>
    <row r="148" spans="2:42" x14ac:dyDescent="0.25">
      <c r="B148" s="46"/>
      <c r="C148" s="46"/>
      <c r="D148" s="46"/>
      <c r="E148" s="46"/>
      <c r="F148" s="46"/>
      <c r="K148" s="46"/>
      <c r="L148" s="46"/>
      <c r="M148" s="46"/>
      <c r="N148" s="46"/>
      <c r="O148" s="46"/>
      <c r="T148" s="46"/>
      <c r="U148" s="46"/>
      <c r="V148" s="46"/>
      <c r="W148" s="46"/>
      <c r="X148" s="46"/>
      <c r="AC148" s="46"/>
      <c r="AD148" s="46"/>
      <c r="AE148" s="46"/>
      <c r="AF148" s="46"/>
      <c r="AG148" s="46"/>
      <c r="AL148" s="46"/>
      <c r="AM148" s="46"/>
      <c r="AN148" s="46"/>
      <c r="AO148" s="46"/>
      <c r="AP148" s="46"/>
    </row>
    <row r="149" spans="2:42" x14ac:dyDescent="0.25">
      <c r="B149" s="46"/>
      <c r="C149" s="46"/>
      <c r="D149" s="46"/>
      <c r="E149" s="46"/>
      <c r="F149" s="46"/>
      <c r="K149" s="46"/>
      <c r="L149" s="46"/>
      <c r="M149" s="46"/>
      <c r="N149" s="46"/>
      <c r="O149" s="46"/>
      <c r="T149" s="46"/>
      <c r="U149" s="46"/>
      <c r="V149" s="46"/>
      <c r="W149" s="46"/>
      <c r="X149" s="46"/>
      <c r="AC149" s="46"/>
      <c r="AD149" s="46"/>
      <c r="AE149" s="46"/>
      <c r="AF149" s="46"/>
      <c r="AG149" s="46"/>
      <c r="AL149" s="46"/>
      <c r="AM149" s="46"/>
      <c r="AN149" s="46"/>
      <c r="AO149" s="46"/>
      <c r="AP149" s="46"/>
    </row>
    <row r="150" spans="2:42" x14ac:dyDescent="0.25">
      <c r="T150" s="46"/>
      <c r="U150" s="46"/>
      <c r="V150" s="46"/>
      <c r="W150" s="46"/>
      <c r="X150" s="46"/>
      <c r="AL150" s="46"/>
      <c r="AM150" s="46"/>
      <c r="AN150" s="46"/>
      <c r="AO150" s="46"/>
      <c r="AP150" s="46"/>
    </row>
    <row r="151" spans="2:42" x14ac:dyDescent="0.25">
      <c r="T151" s="46"/>
      <c r="U151" s="46"/>
      <c r="V151" s="46"/>
      <c r="W151" s="46"/>
      <c r="X151" s="46"/>
      <c r="AL151" s="46"/>
      <c r="AM151" s="46"/>
      <c r="AN151" s="46"/>
      <c r="AO151" s="46"/>
      <c r="AP151" s="46"/>
    </row>
    <row r="152" spans="2:42" x14ac:dyDescent="0.25">
      <c r="T152" s="46"/>
      <c r="U152" s="46"/>
      <c r="V152" s="46"/>
      <c r="W152" s="46"/>
      <c r="X152" s="46"/>
      <c r="AL152" s="46"/>
      <c r="AM152" s="46"/>
      <c r="AN152" s="46"/>
      <c r="AO152" s="46"/>
      <c r="AP152" s="46"/>
    </row>
    <row r="153" spans="2:42" x14ac:dyDescent="0.25">
      <c r="T153" s="46"/>
      <c r="U153" s="46"/>
      <c r="V153" s="46"/>
      <c r="W153" s="46"/>
      <c r="X153" s="46"/>
      <c r="AL153" s="46"/>
      <c r="AM153" s="46"/>
      <c r="AN153" s="46"/>
      <c r="AO153" s="46"/>
      <c r="AP153" s="46"/>
    </row>
    <row r="154" spans="2:42" x14ac:dyDescent="0.25">
      <c r="T154" s="46"/>
      <c r="U154" s="46"/>
      <c r="V154" s="46"/>
      <c r="W154" s="46"/>
      <c r="X154" s="46"/>
      <c r="AL154" s="46"/>
      <c r="AM154" s="46"/>
      <c r="AN154" s="46"/>
      <c r="AO154" s="46"/>
      <c r="AP154" s="46"/>
    </row>
    <row r="155" spans="2:42" x14ac:dyDescent="0.25">
      <c r="T155" s="46"/>
      <c r="U155" s="46"/>
      <c r="V155" s="46"/>
      <c r="W155" s="46"/>
      <c r="X155" s="46"/>
      <c r="AL155" s="46"/>
      <c r="AM155" s="46"/>
      <c r="AN155" s="46"/>
      <c r="AO155" s="46"/>
      <c r="AP155" s="46"/>
    </row>
    <row r="156" spans="2:42" x14ac:dyDescent="0.25">
      <c r="T156" s="46"/>
      <c r="U156" s="46"/>
      <c r="V156" s="46"/>
      <c r="W156" s="46"/>
      <c r="X156" s="46"/>
      <c r="AL156" s="46"/>
      <c r="AM156" s="46"/>
      <c r="AN156" s="46"/>
      <c r="AO156" s="46"/>
      <c r="AP156" s="46"/>
    </row>
    <row r="157" spans="2:42" x14ac:dyDescent="0.25">
      <c r="T157" s="46"/>
      <c r="U157" s="46"/>
      <c r="V157" s="46"/>
      <c r="W157" s="46"/>
      <c r="X157" s="46"/>
      <c r="AL157" s="46"/>
      <c r="AM157" s="46"/>
      <c r="AN157" s="46"/>
      <c r="AO157" s="46"/>
      <c r="AP157" s="46"/>
    </row>
    <row r="158" spans="2:42" x14ac:dyDescent="0.25">
      <c r="T158" s="46"/>
      <c r="U158" s="46"/>
      <c r="V158" s="46"/>
      <c r="W158" s="46"/>
      <c r="X158" s="46"/>
      <c r="AL158" s="46"/>
      <c r="AM158" s="46"/>
      <c r="AN158" s="46"/>
      <c r="AO158" s="46"/>
      <c r="AP158" s="46"/>
    </row>
    <row r="159" spans="2:42" x14ac:dyDescent="0.25">
      <c r="T159" s="46"/>
      <c r="U159" s="46"/>
      <c r="V159" s="46"/>
      <c r="W159" s="46"/>
      <c r="X159" s="46"/>
      <c r="AL159" s="46"/>
      <c r="AM159" s="46"/>
      <c r="AN159" s="46"/>
      <c r="AO159" s="46"/>
      <c r="AP159" s="46"/>
    </row>
    <row r="160" spans="2:42" x14ac:dyDescent="0.25">
      <c r="T160" s="46"/>
      <c r="U160" s="46"/>
      <c r="V160" s="46"/>
      <c r="W160" s="46"/>
      <c r="X160" s="46"/>
      <c r="AL160" s="46"/>
      <c r="AM160" s="46"/>
      <c r="AN160" s="46"/>
      <c r="AO160" s="46"/>
      <c r="AP160" s="46"/>
    </row>
    <row r="161" spans="20:42" x14ac:dyDescent="0.25">
      <c r="T161" s="46"/>
      <c r="U161" s="46"/>
      <c r="V161" s="46"/>
      <c r="W161" s="46"/>
      <c r="X161" s="46"/>
      <c r="AL161" s="46"/>
      <c r="AM161" s="46"/>
      <c r="AN161" s="46"/>
      <c r="AO161" s="46"/>
      <c r="AP161" s="46"/>
    </row>
    <row r="162" spans="20:42" x14ac:dyDescent="0.25">
      <c r="T162" s="46"/>
      <c r="U162" s="46"/>
      <c r="V162" s="46"/>
      <c r="W162" s="46"/>
      <c r="X162" s="46"/>
      <c r="AL162" s="46"/>
      <c r="AM162" s="46"/>
      <c r="AN162" s="46"/>
      <c r="AO162" s="46"/>
      <c r="AP162" s="46"/>
    </row>
    <row r="163" spans="20:42" x14ac:dyDescent="0.25">
      <c r="T163" s="46"/>
      <c r="U163" s="46"/>
      <c r="V163" s="46"/>
      <c r="W163" s="46"/>
      <c r="X163" s="46"/>
      <c r="AL163" s="46"/>
      <c r="AM163" s="46"/>
      <c r="AN163" s="46"/>
      <c r="AO163" s="46"/>
      <c r="AP163" s="46"/>
    </row>
    <row r="164" spans="20:42" x14ac:dyDescent="0.25">
      <c r="T164" s="46"/>
      <c r="U164" s="46"/>
      <c r="V164" s="46"/>
      <c r="W164" s="46"/>
      <c r="X164" s="46"/>
      <c r="AL164" s="46"/>
      <c r="AM164" s="46"/>
      <c r="AN164" s="46"/>
      <c r="AO164" s="46"/>
      <c r="AP164" s="46"/>
    </row>
    <row r="165" spans="20:42" x14ac:dyDescent="0.25">
      <c r="T165" s="46"/>
      <c r="U165" s="46"/>
      <c r="V165" s="46"/>
      <c r="W165" s="46"/>
      <c r="X165" s="46"/>
      <c r="AL165" s="46"/>
      <c r="AM165" s="46"/>
      <c r="AN165" s="46"/>
      <c r="AO165" s="46"/>
      <c r="AP165" s="46"/>
    </row>
    <row r="166" spans="20:42" x14ac:dyDescent="0.25">
      <c r="T166" s="46"/>
      <c r="U166" s="46"/>
      <c r="V166" s="46"/>
      <c r="W166" s="46"/>
      <c r="X166" s="46"/>
      <c r="AL166" s="46"/>
      <c r="AM166" s="46"/>
      <c r="AN166" s="46"/>
      <c r="AO166" s="46"/>
      <c r="AP166" s="46"/>
    </row>
    <row r="167" spans="20:42" x14ac:dyDescent="0.25">
      <c r="T167" s="46"/>
      <c r="U167" s="46"/>
      <c r="V167" s="46"/>
      <c r="W167" s="46"/>
      <c r="X167" s="46"/>
      <c r="AL167" s="46"/>
      <c r="AM167" s="46"/>
      <c r="AN167" s="46"/>
      <c r="AO167" s="46"/>
      <c r="AP167" s="46"/>
    </row>
    <row r="168" spans="20:42" x14ac:dyDescent="0.25">
      <c r="T168" s="46"/>
      <c r="U168" s="46"/>
      <c r="V168" s="46"/>
      <c r="W168" s="46"/>
      <c r="X168" s="46"/>
      <c r="AL168" s="46"/>
      <c r="AM168" s="46"/>
      <c r="AN168" s="46"/>
      <c r="AO168" s="46"/>
      <c r="AP168" s="46"/>
    </row>
    <row r="169" spans="20:42" x14ac:dyDescent="0.25">
      <c r="T169" s="46"/>
      <c r="U169" s="46"/>
      <c r="V169" s="46"/>
      <c r="W169" s="46"/>
      <c r="X169" s="46"/>
      <c r="AL169" s="46"/>
      <c r="AM169" s="46"/>
      <c r="AN169" s="46"/>
      <c r="AO169" s="46"/>
      <c r="AP169" s="46"/>
    </row>
    <row r="170" spans="20:42" x14ac:dyDescent="0.25">
      <c r="T170" s="46"/>
      <c r="U170" s="46"/>
      <c r="V170" s="46"/>
      <c r="W170" s="46"/>
      <c r="X170" s="46"/>
      <c r="AL170" s="46"/>
      <c r="AM170" s="46"/>
      <c r="AN170" s="46"/>
      <c r="AO170" s="46"/>
      <c r="AP170" s="46"/>
    </row>
    <row r="171" spans="20:42" x14ac:dyDescent="0.25">
      <c r="T171" s="46"/>
      <c r="U171" s="46"/>
      <c r="V171" s="46"/>
      <c r="W171" s="46"/>
      <c r="X171" s="46"/>
      <c r="AL171" s="46"/>
      <c r="AM171" s="46"/>
      <c r="AN171" s="46"/>
      <c r="AO171" s="46"/>
      <c r="AP171" s="46"/>
    </row>
    <row r="172" spans="20:42" x14ac:dyDescent="0.25">
      <c r="T172" s="46"/>
      <c r="U172" s="46"/>
      <c r="V172" s="46"/>
      <c r="W172" s="46"/>
      <c r="X172" s="46"/>
      <c r="AL172" s="46"/>
      <c r="AM172" s="46"/>
      <c r="AN172" s="46"/>
      <c r="AO172" s="46"/>
      <c r="AP172" s="46"/>
    </row>
    <row r="173" spans="20:42" x14ac:dyDescent="0.25">
      <c r="T173" s="46"/>
      <c r="U173" s="46"/>
      <c r="V173" s="46"/>
      <c r="W173" s="46"/>
      <c r="X173" s="46"/>
      <c r="AL173" s="46"/>
      <c r="AM173" s="46"/>
      <c r="AN173" s="46"/>
      <c r="AO173" s="46"/>
      <c r="AP173" s="46"/>
    </row>
    <row r="174" spans="20:42" x14ac:dyDescent="0.25">
      <c r="T174" s="46"/>
      <c r="U174" s="46"/>
      <c r="V174" s="46"/>
      <c r="W174" s="46"/>
      <c r="X174" s="46"/>
      <c r="AL174" s="46"/>
      <c r="AM174" s="46"/>
      <c r="AN174" s="46"/>
      <c r="AO174" s="46"/>
      <c r="AP174" s="46"/>
    </row>
    <row r="175" spans="20:42" x14ac:dyDescent="0.25">
      <c r="T175" s="46"/>
      <c r="U175" s="46"/>
      <c r="V175" s="46"/>
      <c r="W175" s="46"/>
      <c r="X175" s="46"/>
      <c r="AL175" s="46"/>
      <c r="AM175" s="46"/>
      <c r="AN175" s="46"/>
      <c r="AO175" s="46"/>
      <c r="AP175" s="46"/>
    </row>
    <row r="176" spans="20:42" x14ac:dyDescent="0.25">
      <c r="T176" s="46"/>
      <c r="U176" s="46"/>
      <c r="V176" s="46"/>
      <c r="W176" s="46"/>
      <c r="X176" s="46"/>
      <c r="AL176" s="46"/>
      <c r="AM176" s="46"/>
      <c r="AN176" s="46"/>
      <c r="AO176" s="46"/>
      <c r="AP176" s="46"/>
    </row>
    <row r="177" spans="20:42" x14ac:dyDescent="0.25">
      <c r="T177" s="46"/>
      <c r="U177" s="46"/>
      <c r="V177" s="46"/>
      <c r="W177" s="46"/>
      <c r="X177" s="46"/>
      <c r="AL177" s="46"/>
      <c r="AM177" s="46"/>
      <c r="AN177" s="46"/>
      <c r="AO177" s="46"/>
      <c r="AP177" s="46"/>
    </row>
    <row r="178" spans="20:42" x14ac:dyDescent="0.25">
      <c r="T178" s="46"/>
      <c r="U178" s="46"/>
      <c r="V178" s="46"/>
      <c r="W178" s="46"/>
      <c r="X178" s="46"/>
      <c r="AL178" s="46"/>
      <c r="AM178" s="46"/>
      <c r="AN178" s="46"/>
      <c r="AO178" s="46"/>
      <c r="AP178" s="46"/>
    </row>
    <row r="179" spans="20:42" x14ac:dyDescent="0.25">
      <c r="T179" s="46"/>
      <c r="U179" s="46"/>
      <c r="V179" s="46"/>
      <c r="W179" s="46"/>
      <c r="X179" s="46"/>
      <c r="AL179" s="46"/>
      <c r="AM179" s="46"/>
      <c r="AN179" s="46"/>
      <c r="AO179" s="46"/>
      <c r="AP179" s="46"/>
    </row>
    <row r="180" spans="20:42" x14ac:dyDescent="0.25">
      <c r="T180" s="46"/>
      <c r="U180" s="46"/>
      <c r="V180" s="46"/>
      <c r="W180" s="46"/>
      <c r="X180" s="46"/>
      <c r="AL180" s="46"/>
      <c r="AM180" s="46"/>
      <c r="AN180" s="46"/>
      <c r="AO180" s="46"/>
      <c r="AP180" s="46"/>
    </row>
    <row r="181" spans="20:42" x14ac:dyDescent="0.25">
      <c r="T181" s="46"/>
      <c r="U181" s="46"/>
      <c r="V181" s="46"/>
      <c r="W181" s="46"/>
      <c r="X181" s="46"/>
      <c r="AL181" s="46"/>
      <c r="AM181" s="46"/>
      <c r="AN181" s="46"/>
      <c r="AO181" s="46"/>
      <c r="AP181" s="46"/>
    </row>
    <row r="182" spans="20:42" x14ac:dyDescent="0.25">
      <c r="T182" s="46"/>
      <c r="U182" s="46"/>
      <c r="V182" s="46"/>
      <c r="W182" s="46"/>
      <c r="X182" s="46"/>
      <c r="AL182" s="46"/>
      <c r="AM182" s="46"/>
      <c r="AN182" s="46"/>
      <c r="AO182" s="46"/>
      <c r="AP182" s="46"/>
    </row>
    <row r="183" spans="20:42" x14ac:dyDescent="0.25">
      <c r="T183" s="46"/>
      <c r="U183" s="46"/>
      <c r="V183" s="46"/>
      <c r="W183" s="46"/>
      <c r="X183" s="46"/>
      <c r="AL183" s="46"/>
      <c r="AM183" s="46"/>
      <c r="AN183" s="46"/>
      <c r="AO183" s="46"/>
      <c r="AP183" s="46"/>
    </row>
    <row r="184" spans="20:42" x14ac:dyDescent="0.25">
      <c r="T184" s="46"/>
      <c r="U184" s="46"/>
      <c r="V184" s="46"/>
      <c r="W184" s="46"/>
      <c r="X184" s="46"/>
      <c r="AL184" s="46"/>
      <c r="AM184" s="46"/>
      <c r="AN184" s="46"/>
      <c r="AO184" s="46"/>
      <c r="AP184" s="46"/>
    </row>
    <row r="185" spans="20:42" x14ac:dyDescent="0.25">
      <c r="T185" s="46"/>
      <c r="U185" s="46"/>
      <c r="V185" s="46"/>
      <c r="W185" s="46"/>
      <c r="X185" s="46"/>
      <c r="AL185" s="46"/>
      <c r="AM185" s="46"/>
      <c r="AN185" s="46"/>
      <c r="AO185" s="46"/>
      <c r="AP185" s="46"/>
    </row>
    <row r="186" spans="20:42" x14ac:dyDescent="0.25">
      <c r="T186" s="46"/>
      <c r="U186" s="46"/>
      <c r="V186" s="46"/>
      <c r="W186" s="46"/>
      <c r="X186" s="46"/>
      <c r="AL186" s="46"/>
      <c r="AM186" s="46"/>
      <c r="AN186" s="46"/>
      <c r="AO186" s="46"/>
      <c r="AP186" s="46"/>
    </row>
    <row r="187" spans="20:42" x14ac:dyDescent="0.25">
      <c r="T187" s="46"/>
      <c r="U187" s="46"/>
      <c r="V187" s="46"/>
      <c r="W187" s="46"/>
      <c r="X187" s="46"/>
      <c r="AL187" s="46"/>
      <c r="AM187" s="46"/>
      <c r="AN187" s="46"/>
      <c r="AO187" s="46"/>
      <c r="AP187" s="46"/>
    </row>
    <row r="188" spans="20:42" x14ac:dyDescent="0.25">
      <c r="T188" s="46"/>
      <c r="U188" s="46"/>
      <c r="V188" s="46"/>
      <c r="W188" s="46"/>
      <c r="X188" s="46"/>
      <c r="AL188" s="46"/>
      <c r="AM188" s="46"/>
      <c r="AN188" s="46"/>
      <c r="AO188" s="46"/>
      <c r="AP188" s="46"/>
    </row>
    <row r="189" spans="20:42" x14ac:dyDescent="0.25">
      <c r="T189" s="46"/>
      <c r="U189" s="46"/>
      <c r="V189" s="46"/>
      <c r="W189" s="46"/>
      <c r="X189" s="46"/>
      <c r="AL189" s="46"/>
      <c r="AM189" s="46"/>
      <c r="AN189" s="46"/>
      <c r="AO189" s="46"/>
      <c r="AP189" s="46"/>
    </row>
    <row r="190" spans="20:42" x14ac:dyDescent="0.25">
      <c r="T190" s="46"/>
      <c r="U190" s="46"/>
      <c r="V190" s="46"/>
      <c r="W190" s="46"/>
      <c r="X190" s="46"/>
      <c r="AL190" s="46"/>
      <c r="AM190" s="46"/>
      <c r="AN190" s="46"/>
      <c r="AO190" s="46"/>
      <c r="AP190" s="46"/>
    </row>
    <row r="191" spans="20:42" x14ac:dyDescent="0.25">
      <c r="T191" s="46"/>
      <c r="U191" s="46"/>
      <c r="V191" s="46"/>
      <c r="W191" s="46"/>
      <c r="X191" s="46"/>
      <c r="AL191" s="46"/>
      <c r="AM191" s="46"/>
      <c r="AN191" s="46"/>
      <c r="AO191" s="46"/>
      <c r="AP191" s="46"/>
    </row>
    <row r="192" spans="20:42" x14ac:dyDescent="0.25">
      <c r="T192" s="46"/>
      <c r="U192" s="46"/>
      <c r="V192" s="46"/>
      <c r="W192" s="46"/>
      <c r="X192" s="46"/>
      <c r="AL192" s="46"/>
      <c r="AM192" s="46"/>
      <c r="AN192" s="46"/>
      <c r="AO192" s="46"/>
      <c r="AP192" s="46"/>
    </row>
    <row r="193" spans="20:42" x14ac:dyDescent="0.25">
      <c r="T193" s="46"/>
      <c r="U193" s="46"/>
      <c r="V193" s="46"/>
      <c r="W193" s="46"/>
      <c r="X193" s="46"/>
      <c r="AL193" s="46"/>
      <c r="AM193" s="46"/>
      <c r="AN193" s="46"/>
      <c r="AO193" s="46"/>
      <c r="AP193" s="46"/>
    </row>
    <row r="194" spans="20:42" x14ac:dyDescent="0.25">
      <c r="T194" s="46"/>
      <c r="U194" s="46"/>
      <c r="V194" s="46"/>
      <c r="W194" s="46"/>
      <c r="X194" s="46"/>
      <c r="AL194" s="46"/>
      <c r="AM194" s="46"/>
      <c r="AN194" s="46"/>
      <c r="AO194" s="46"/>
      <c r="AP194" s="46"/>
    </row>
    <row r="195" spans="20:42" x14ac:dyDescent="0.25">
      <c r="T195" s="46"/>
      <c r="U195" s="46"/>
      <c r="V195" s="46"/>
      <c r="W195" s="46"/>
      <c r="X195" s="46"/>
      <c r="AL195" s="46"/>
      <c r="AM195" s="46"/>
      <c r="AN195" s="46"/>
      <c r="AO195" s="46"/>
      <c r="AP195" s="46"/>
    </row>
    <row r="196" spans="20:42" x14ac:dyDescent="0.25">
      <c r="T196" s="46"/>
      <c r="U196" s="46"/>
      <c r="V196" s="46"/>
      <c r="W196" s="46"/>
      <c r="X196" s="46"/>
      <c r="AL196" s="46"/>
      <c r="AM196" s="46"/>
      <c r="AN196" s="46"/>
      <c r="AO196" s="46"/>
      <c r="AP196" s="46"/>
    </row>
    <row r="197" spans="20:42" x14ac:dyDescent="0.25">
      <c r="T197" s="46"/>
      <c r="U197" s="46"/>
      <c r="V197" s="46"/>
      <c r="W197" s="46"/>
      <c r="X197" s="46"/>
      <c r="AL197" s="46"/>
      <c r="AM197" s="46"/>
      <c r="AN197" s="46"/>
      <c r="AO197" s="46"/>
      <c r="AP197" s="46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3AB3-6ED1-4EB5-AA14-685E8A264A45}">
  <dimension ref="A1:AR10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2.42578125" style="23" customWidth="1"/>
    <col min="2" max="6" width="7.28515625" style="23" bestFit="1" customWidth="1"/>
    <col min="7" max="7" width="10.140625" style="23" bestFit="1" customWidth="1"/>
    <col min="8" max="8" width="7.7109375" style="23" bestFit="1" customWidth="1"/>
    <col min="9" max="9" width="5.7109375" style="23" customWidth="1"/>
    <col min="10" max="10" width="12.42578125" style="23" customWidth="1"/>
    <col min="11" max="15" width="7.28515625" style="23" bestFit="1" customWidth="1"/>
    <col min="16" max="16" width="10.140625" style="23" bestFit="1" customWidth="1"/>
    <col min="17" max="17" width="7.7109375" style="23" bestFit="1" customWidth="1"/>
    <col min="18" max="18" width="5.7109375" style="23" customWidth="1"/>
    <col min="19" max="19" width="12.42578125" style="23" customWidth="1"/>
    <col min="20" max="24" width="7.28515625" style="23" bestFit="1" customWidth="1"/>
    <col min="25" max="25" width="10.140625" style="23" bestFit="1" customWidth="1"/>
    <col min="26" max="26" width="7.7109375" style="23" bestFit="1" customWidth="1"/>
    <col min="27" max="27" width="5.7109375" style="23" customWidth="1"/>
    <col min="28" max="28" width="12.42578125" style="23" customWidth="1"/>
    <col min="29" max="33" width="7.28515625" style="23" bestFit="1" customWidth="1"/>
    <col min="34" max="34" width="10.140625" style="23" bestFit="1" customWidth="1"/>
    <col min="35" max="35" width="7.7109375" style="23" bestFit="1" customWidth="1"/>
    <col min="36" max="36" width="5.7109375" style="23" customWidth="1"/>
    <col min="37" max="37" width="12.42578125" style="23" customWidth="1"/>
    <col min="38" max="42" width="7.28515625" style="23" bestFit="1" customWidth="1"/>
    <col min="43" max="43" width="10.140625" style="23" bestFit="1" customWidth="1"/>
    <col min="44" max="44" width="7.7109375" style="23" bestFit="1" customWidth="1"/>
    <col min="45" max="16384" width="9.140625" style="23"/>
  </cols>
  <sheetData>
    <row r="1" spans="1:44" ht="26.25" x14ac:dyDescent="0.25">
      <c r="A1" s="28" t="s">
        <v>116</v>
      </c>
    </row>
    <row r="3" spans="1:44" s="29" customFormat="1" ht="15.75" x14ac:dyDescent="0.25">
      <c r="A3" s="29" t="s">
        <v>169</v>
      </c>
      <c r="J3" s="29" t="s">
        <v>170</v>
      </c>
      <c r="S3" s="29" t="s">
        <v>171</v>
      </c>
      <c r="AB3" s="29" t="s">
        <v>172</v>
      </c>
      <c r="AK3" s="29" t="s">
        <v>173</v>
      </c>
    </row>
    <row r="4" spans="1:44" x14ac:dyDescent="0.25">
      <c r="A4" s="20" t="s">
        <v>1</v>
      </c>
      <c r="B4" s="21" t="s">
        <v>145</v>
      </c>
      <c r="C4" s="21" t="s">
        <v>146</v>
      </c>
      <c r="D4" s="21" t="s">
        <v>147</v>
      </c>
      <c r="E4" s="21" t="s">
        <v>148</v>
      </c>
      <c r="F4" s="21" t="s">
        <v>149</v>
      </c>
      <c r="G4" s="21" t="s">
        <v>2</v>
      </c>
      <c r="H4" s="22" t="s">
        <v>3</v>
      </c>
      <c r="J4" s="20" t="s">
        <v>1</v>
      </c>
      <c r="K4" s="21" t="s">
        <v>145</v>
      </c>
      <c r="L4" s="21" t="s">
        <v>146</v>
      </c>
      <c r="M4" s="21" t="s">
        <v>147</v>
      </c>
      <c r="N4" s="21" t="s">
        <v>148</v>
      </c>
      <c r="O4" s="21" t="s">
        <v>149</v>
      </c>
      <c r="P4" s="21" t="s">
        <v>2</v>
      </c>
      <c r="Q4" s="22" t="s">
        <v>3</v>
      </c>
      <c r="S4" s="20" t="s">
        <v>1</v>
      </c>
      <c r="T4" s="21" t="s">
        <v>145</v>
      </c>
      <c r="U4" s="21" t="s">
        <v>146</v>
      </c>
      <c r="V4" s="21" t="s">
        <v>147</v>
      </c>
      <c r="W4" s="21" t="s">
        <v>148</v>
      </c>
      <c r="X4" s="21" t="s">
        <v>149</v>
      </c>
      <c r="Y4" s="21" t="s">
        <v>2</v>
      </c>
      <c r="Z4" s="22" t="s">
        <v>3</v>
      </c>
      <c r="AB4" s="20" t="s">
        <v>1</v>
      </c>
      <c r="AC4" s="21" t="s">
        <v>145</v>
      </c>
      <c r="AD4" s="21" t="s">
        <v>146</v>
      </c>
      <c r="AE4" s="21" t="s">
        <v>147</v>
      </c>
      <c r="AF4" s="21" t="s">
        <v>148</v>
      </c>
      <c r="AG4" s="21" t="s">
        <v>149</v>
      </c>
      <c r="AH4" s="21" t="s">
        <v>2</v>
      </c>
      <c r="AI4" s="22" t="s">
        <v>3</v>
      </c>
      <c r="AK4" s="20" t="s">
        <v>1</v>
      </c>
      <c r="AL4" s="21" t="s">
        <v>145</v>
      </c>
      <c r="AM4" s="21" t="s">
        <v>146</v>
      </c>
      <c r="AN4" s="21" t="s">
        <v>147</v>
      </c>
      <c r="AO4" s="21" t="s">
        <v>148</v>
      </c>
      <c r="AP4" s="21" t="s">
        <v>149</v>
      </c>
      <c r="AQ4" s="21" t="s">
        <v>2</v>
      </c>
      <c r="AR4" s="22" t="s">
        <v>3</v>
      </c>
    </row>
    <row r="5" spans="1:44" x14ac:dyDescent="0.25">
      <c r="A5" s="30" t="s">
        <v>8</v>
      </c>
      <c r="B5" s="36">
        <v>36</v>
      </c>
      <c r="C5" s="36">
        <v>28</v>
      </c>
      <c r="D5" s="36">
        <v>32</v>
      </c>
      <c r="E5" s="36">
        <v>35</v>
      </c>
      <c r="F5" s="36">
        <v>25</v>
      </c>
      <c r="G5" s="37">
        <v>31.2</v>
      </c>
      <c r="H5" s="32">
        <v>15</v>
      </c>
      <c r="J5" s="30" t="s">
        <v>8</v>
      </c>
      <c r="K5" s="36">
        <v>8</v>
      </c>
      <c r="L5" s="36">
        <v>3</v>
      </c>
      <c r="M5" s="36">
        <v>5</v>
      </c>
      <c r="N5" s="36">
        <v>5</v>
      </c>
      <c r="O5" s="36">
        <v>3</v>
      </c>
      <c r="P5" s="37">
        <v>4.8</v>
      </c>
      <c r="Q5" s="32">
        <v>15</v>
      </c>
      <c r="S5" s="30" t="s">
        <v>8</v>
      </c>
      <c r="T5" s="36">
        <v>7</v>
      </c>
      <c r="U5" s="36">
        <v>3</v>
      </c>
      <c r="V5" s="36">
        <v>5</v>
      </c>
      <c r="W5" s="36">
        <v>5</v>
      </c>
      <c r="X5" s="36">
        <v>3</v>
      </c>
      <c r="Y5" s="37">
        <v>4.5999999999999996</v>
      </c>
      <c r="Z5" s="32">
        <v>16</v>
      </c>
      <c r="AB5" s="30" t="s">
        <v>8</v>
      </c>
      <c r="AC5" s="36">
        <v>9</v>
      </c>
      <c r="AD5" s="36">
        <v>8</v>
      </c>
      <c r="AE5" s="36">
        <v>9</v>
      </c>
      <c r="AF5" s="36">
        <v>11</v>
      </c>
      <c r="AG5" s="36">
        <v>5</v>
      </c>
      <c r="AH5" s="37">
        <v>8.4</v>
      </c>
      <c r="AI5" s="32">
        <v>8</v>
      </c>
      <c r="AK5" s="30" t="s">
        <v>8</v>
      </c>
      <c r="AL5" s="36">
        <v>9</v>
      </c>
      <c r="AM5" s="36">
        <v>8</v>
      </c>
      <c r="AN5" s="36">
        <v>9</v>
      </c>
      <c r="AO5" s="36">
        <v>11</v>
      </c>
      <c r="AP5" s="36">
        <v>5</v>
      </c>
      <c r="AQ5" s="37">
        <v>8.4</v>
      </c>
      <c r="AR5" s="32">
        <v>8</v>
      </c>
    </row>
    <row r="6" spans="1:44" x14ac:dyDescent="0.25">
      <c r="A6" s="30" t="s">
        <v>9</v>
      </c>
      <c r="B6" s="36">
        <v>4</v>
      </c>
      <c r="C6" s="36">
        <v>2</v>
      </c>
      <c r="D6" s="36">
        <v>4</v>
      </c>
      <c r="E6" s="36">
        <v>3</v>
      </c>
      <c r="F6" s="36">
        <v>4</v>
      </c>
      <c r="G6" s="37">
        <v>3.4</v>
      </c>
      <c r="H6" s="32">
        <v>70</v>
      </c>
      <c r="J6" s="30" t="s">
        <v>9</v>
      </c>
      <c r="K6" s="36">
        <v>1</v>
      </c>
      <c r="L6" s="36">
        <v>0</v>
      </c>
      <c r="M6" s="36">
        <v>0</v>
      </c>
      <c r="N6" s="36">
        <v>0</v>
      </c>
      <c r="O6" s="36">
        <v>0</v>
      </c>
      <c r="P6" s="37">
        <v>0.2</v>
      </c>
      <c r="Q6" s="32">
        <v>79</v>
      </c>
      <c r="S6" s="30" t="s">
        <v>9</v>
      </c>
      <c r="T6" s="36">
        <v>1</v>
      </c>
      <c r="U6" s="36">
        <v>0</v>
      </c>
      <c r="V6" s="36">
        <v>0</v>
      </c>
      <c r="W6" s="36">
        <v>0</v>
      </c>
      <c r="X6" s="36">
        <v>0</v>
      </c>
      <c r="Y6" s="37">
        <v>0.2</v>
      </c>
      <c r="Z6" s="32">
        <v>79</v>
      </c>
      <c r="AB6" s="30" t="s">
        <v>9</v>
      </c>
      <c r="AC6" s="36">
        <v>1</v>
      </c>
      <c r="AD6" s="36">
        <v>1</v>
      </c>
      <c r="AE6" s="36">
        <v>2</v>
      </c>
      <c r="AF6" s="36">
        <v>0</v>
      </c>
      <c r="AG6" s="36">
        <v>2</v>
      </c>
      <c r="AH6" s="37">
        <v>1.2</v>
      </c>
      <c r="AI6" s="32">
        <v>56</v>
      </c>
      <c r="AK6" s="30" t="s">
        <v>9</v>
      </c>
      <c r="AL6" s="36">
        <v>1</v>
      </c>
      <c r="AM6" s="36">
        <v>1</v>
      </c>
      <c r="AN6" s="36">
        <v>2</v>
      </c>
      <c r="AO6" s="36">
        <v>0</v>
      </c>
      <c r="AP6" s="36">
        <v>2</v>
      </c>
      <c r="AQ6" s="37">
        <v>1.2</v>
      </c>
      <c r="AR6" s="32">
        <v>58</v>
      </c>
    </row>
    <row r="7" spans="1:44" x14ac:dyDescent="0.25">
      <c r="A7" s="30" t="s">
        <v>10</v>
      </c>
      <c r="B7" s="36">
        <v>0</v>
      </c>
      <c r="C7" s="36">
        <v>1</v>
      </c>
      <c r="D7" s="36">
        <v>0</v>
      </c>
      <c r="E7" s="36">
        <v>0</v>
      </c>
      <c r="F7" s="36">
        <v>0</v>
      </c>
      <c r="G7" s="37">
        <v>0.2</v>
      </c>
      <c r="H7" s="32">
        <v>95</v>
      </c>
      <c r="J7" s="30" t="s">
        <v>10</v>
      </c>
      <c r="K7" s="36">
        <v>0</v>
      </c>
      <c r="L7" s="36">
        <v>1</v>
      </c>
      <c r="M7" s="36">
        <v>0</v>
      </c>
      <c r="N7" s="36">
        <v>0</v>
      </c>
      <c r="O7" s="36">
        <v>0</v>
      </c>
      <c r="P7" s="37">
        <v>0.2</v>
      </c>
      <c r="Q7" s="32">
        <v>79</v>
      </c>
      <c r="S7" s="30" t="s">
        <v>10</v>
      </c>
      <c r="T7" s="36">
        <v>0</v>
      </c>
      <c r="U7" s="36">
        <v>1</v>
      </c>
      <c r="V7" s="36">
        <v>0</v>
      </c>
      <c r="W7" s="36">
        <v>0</v>
      </c>
      <c r="X7" s="36">
        <v>0</v>
      </c>
      <c r="Y7" s="37">
        <v>0.2</v>
      </c>
      <c r="Z7" s="32">
        <v>79</v>
      </c>
      <c r="AB7" s="30" t="s">
        <v>10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7">
        <v>0</v>
      </c>
      <c r="AI7" s="32">
        <v>94</v>
      </c>
      <c r="AK7" s="30" t="s">
        <v>10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7">
        <v>0</v>
      </c>
      <c r="AR7" s="32">
        <v>93</v>
      </c>
    </row>
    <row r="8" spans="1:44" x14ac:dyDescent="0.25">
      <c r="A8" s="30" t="s">
        <v>11</v>
      </c>
      <c r="B8" s="36">
        <v>1</v>
      </c>
      <c r="C8" s="36">
        <v>2</v>
      </c>
      <c r="D8" s="36">
        <v>5</v>
      </c>
      <c r="E8" s="36">
        <v>5</v>
      </c>
      <c r="F8" s="36">
        <v>8</v>
      </c>
      <c r="G8" s="37">
        <v>4.2</v>
      </c>
      <c r="H8" s="32">
        <v>65</v>
      </c>
      <c r="J8" s="30" t="s">
        <v>11</v>
      </c>
      <c r="K8" s="36">
        <v>1</v>
      </c>
      <c r="L8" s="36">
        <v>0</v>
      </c>
      <c r="M8" s="36">
        <v>1</v>
      </c>
      <c r="N8" s="36">
        <v>1</v>
      </c>
      <c r="O8" s="36">
        <v>1</v>
      </c>
      <c r="P8" s="37">
        <v>0.8</v>
      </c>
      <c r="Q8" s="32">
        <v>59</v>
      </c>
      <c r="S8" s="30" t="s">
        <v>11</v>
      </c>
      <c r="T8" s="36">
        <v>1</v>
      </c>
      <c r="U8" s="36">
        <v>0</v>
      </c>
      <c r="V8" s="36">
        <v>1</v>
      </c>
      <c r="W8" s="36">
        <v>1</v>
      </c>
      <c r="X8" s="36">
        <v>1</v>
      </c>
      <c r="Y8" s="37">
        <v>0.8</v>
      </c>
      <c r="Z8" s="32">
        <v>59</v>
      </c>
      <c r="AB8" s="30" t="s">
        <v>11</v>
      </c>
      <c r="AC8" s="36">
        <v>0</v>
      </c>
      <c r="AD8" s="36">
        <v>0</v>
      </c>
      <c r="AE8" s="36">
        <v>0</v>
      </c>
      <c r="AF8" s="36">
        <v>1</v>
      </c>
      <c r="AG8" s="36">
        <v>2</v>
      </c>
      <c r="AH8" s="37">
        <v>0.6</v>
      </c>
      <c r="AI8" s="32">
        <v>72</v>
      </c>
      <c r="AK8" s="30" t="s">
        <v>11</v>
      </c>
      <c r="AL8" s="36">
        <v>0</v>
      </c>
      <c r="AM8" s="36">
        <v>0</v>
      </c>
      <c r="AN8" s="36">
        <v>0</v>
      </c>
      <c r="AO8" s="36">
        <v>1</v>
      </c>
      <c r="AP8" s="36">
        <v>2</v>
      </c>
      <c r="AQ8" s="37">
        <v>0.6</v>
      </c>
      <c r="AR8" s="32">
        <v>73</v>
      </c>
    </row>
    <row r="9" spans="1:44" x14ac:dyDescent="0.25">
      <c r="A9" s="30" t="s">
        <v>12</v>
      </c>
      <c r="B9" s="36">
        <v>1</v>
      </c>
      <c r="C9" s="36">
        <v>2</v>
      </c>
      <c r="D9" s="36">
        <v>0</v>
      </c>
      <c r="E9" s="36">
        <v>0</v>
      </c>
      <c r="F9" s="36">
        <v>1</v>
      </c>
      <c r="G9" s="37">
        <v>0.8</v>
      </c>
      <c r="H9" s="32">
        <v>91</v>
      </c>
      <c r="J9" s="30" t="s">
        <v>12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7">
        <v>0</v>
      </c>
      <c r="Q9" s="32">
        <v>92</v>
      </c>
      <c r="S9" s="30" t="s">
        <v>12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7">
        <v>0</v>
      </c>
      <c r="Z9" s="32">
        <v>92</v>
      </c>
      <c r="AB9" s="30" t="s">
        <v>12</v>
      </c>
      <c r="AC9" s="36">
        <v>1</v>
      </c>
      <c r="AD9" s="36">
        <v>1</v>
      </c>
      <c r="AE9" s="36">
        <v>0</v>
      </c>
      <c r="AF9" s="36">
        <v>0</v>
      </c>
      <c r="AG9" s="36">
        <v>0</v>
      </c>
      <c r="AH9" s="37">
        <v>0.4</v>
      </c>
      <c r="AI9" s="32">
        <v>77</v>
      </c>
      <c r="AK9" s="30" t="s">
        <v>12</v>
      </c>
      <c r="AL9" s="36">
        <v>1</v>
      </c>
      <c r="AM9" s="36">
        <v>1</v>
      </c>
      <c r="AN9" s="36">
        <v>0</v>
      </c>
      <c r="AO9" s="36">
        <v>0</v>
      </c>
      <c r="AP9" s="36">
        <v>0</v>
      </c>
      <c r="AQ9" s="37">
        <v>0.4</v>
      </c>
      <c r="AR9" s="32">
        <v>78</v>
      </c>
    </row>
    <row r="10" spans="1:44" x14ac:dyDescent="0.25">
      <c r="A10" s="30" t="s">
        <v>13</v>
      </c>
      <c r="B10" s="36">
        <v>1</v>
      </c>
      <c r="C10" s="36">
        <v>2</v>
      </c>
      <c r="D10" s="36">
        <v>1</v>
      </c>
      <c r="E10" s="36">
        <v>0</v>
      </c>
      <c r="F10" s="36">
        <v>5</v>
      </c>
      <c r="G10" s="37">
        <v>1.8</v>
      </c>
      <c r="H10" s="32">
        <v>80</v>
      </c>
      <c r="J10" s="30" t="s">
        <v>13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7">
        <v>0</v>
      </c>
      <c r="Q10" s="32">
        <v>92</v>
      </c>
      <c r="S10" s="30" t="s">
        <v>13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7">
        <v>0</v>
      </c>
      <c r="Z10" s="32">
        <v>92</v>
      </c>
      <c r="AB10" s="30" t="s">
        <v>13</v>
      </c>
      <c r="AC10" s="36">
        <v>0</v>
      </c>
      <c r="AD10" s="36">
        <v>0</v>
      </c>
      <c r="AE10" s="36">
        <v>0</v>
      </c>
      <c r="AF10" s="36">
        <v>0</v>
      </c>
      <c r="AG10" s="36">
        <v>3</v>
      </c>
      <c r="AH10" s="37">
        <v>0.6</v>
      </c>
      <c r="AI10" s="32">
        <v>72</v>
      </c>
      <c r="AK10" s="30" t="s">
        <v>13</v>
      </c>
      <c r="AL10" s="36">
        <v>0</v>
      </c>
      <c r="AM10" s="36">
        <v>0</v>
      </c>
      <c r="AN10" s="36">
        <v>0</v>
      </c>
      <c r="AO10" s="36">
        <v>0</v>
      </c>
      <c r="AP10" s="36">
        <v>3</v>
      </c>
      <c r="AQ10" s="37">
        <v>0.6</v>
      </c>
      <c r="AR10" s="32">
        <v>73</v>
      </c>
    </row>
    <row r="11" spans="1:44" x14ac:dyDescent="0.25">
      <c r="A11" s="30" t="s">
        <v>14</v>
      </c>
      <c r="B11" s="36">
        <v>8</v>
      </c>
      <c r="C11" s="36">
        <v>12</v>
      </c>
      <c r="D11" s="36">
        <v>8</v>
      </c>
      <c r="E11" s="36">
        <v>5</v>
      </c>
      <c r="F11" s="36">
        <v>9</v>
      </c>
      <c r="G11" s="37">
        <v>8.4</v>
      </c>
      <c r="H11" s="32">
        <v>53</v>
      </c>
      <c r="J11" s="30" t="s">
        <v>14</v>
      </c>
      <c r="K11" s="36">
        <v>2</v>
      </c>
      <c r="L11" s="36">
        <v>0</v>
      </c>
      <c r="M11" s="36">
        <v>0</v>
      </c>
      <c r="N11" s="36">
        <v>0</v>
      </c>
      <c r="O11" s="36">
        <v>2</v>
      </c>
      <c r="P11" s="37">
        <v>0.8</v>
      </c>
      <c r="Q11" s="32">
        <v>59</v>
      </c>
      <c r="S11" s="30" t="s">
        <v>14</v>
      </c>
      <c r="T11" s="36">
        <v>2</v>
      </c>
      <c r="U11" s="36">
        <v>0</v>
      </c>
      <c r="V11" s="36">
        <v>0</v>
      </c>
      <c r="W11" s="36">
        <v>0</v>
      </c>
      <c r="X11" s="36">
        <v>2</v>
      </c>
      <c r="Y11" s="37">
        <v>0.8</v>
      </c>
      <c r="Z11" s="32">
        <v>59</v>
      </c>
      <c r="AB11" s="30" t="s">
        <v>14</v>
      </c>
      <c r="AC11" s="36">
        <v>4</v>
      </c>
      <c r="AD11" s="36">
        <v>3</v>
      </c>
      <c r="AE11" s="36">
        <v>0</v>
      </c>
      <c r="AF11" s="36">
        <v>3</v>
      </c>
      <c r="AG11" s="36">
        <v>1</v>
      </c>
      <c r="AH11" s="37">
        <v>2.2000000000000002</v>
      </c>
      <c r="AI11" s="32">
        <v>39</v>
      </c>
      <c r="AK11" s="30" t="s">
        <v>14</v>
      </c>
      <c r="AL11" s="36">
        <v>4</v>
      </c>
      <c r="AM11" s="36">
        <v>3</v>
      </c>
      <c r="AN11" s="36">
        <v>0</v>
      </c>
      <c r="AO11" s="36">
        <v>3</v>
      </c>
      <c r="AP11" s="36">
        <v>1</v>
      </c>
      <c r="AQ11" s="37">
        <v>2.2000000000000002</v>
      </c>
      <c r="AR11" s="32">
        <v>40</v>
      </c>
    </row>
    <row r="12" spans="1:44" x14ac:dyDescent="0.25">
      <c r="A12" s="30" t="s">
        <v>15</v>
      </c>
      <c r="B12" s="36">
        <v>1</v>
      </c>
      <c r="C12" s="36">
        <v>2</v>
      </c>
      <c r="D12" s="36">
        <v>1</v>
      </c>
      <c r="E12" s="36">
        <v>2</v>
      </c>
      <c r="F12" s="36">
        <v>1</v>
      </c>
      <c r="G12" s="37">
        <v>1.4</v>
      </c>
      <c r="H12" s="32">
        <v>84</v>
      </c>
      <c r="J12" s="30" t="s">
        <v>15</v>
      </c>
      <c r="K12" s="36">
        <v>0</v>
      </c>
      <c r="L12" s="36">
        <v>0</v>
      </c>
      <c r="M12" s="36">
        <v>1</v>
      </c>
      <c r="N12" s="36">
        <v>2</v>
      </c>
      <c r="O12" s="36">
        <v>0</v>
      </c>
      <c r="P12" s="37">
        <v>0.6</v>
      </c>
      <c r="Q12" s="32">
        <v>66</v>
      </c>
      <c r="S12" s="30" t="s">
        <v>15</v>
      </c>
      <c r="T12" s="36">
        <v>0</v>
      </c>
      <c r="U12" s="36">
        <v>0</v>
      </c>
      <c r="V12" s="36">
        <v>1</v>
      </c>
      <c r="W12" s="36">
        <v>2</v>
      </c>
      <c r="X12" s="36">
        <v>0</v>
      </c>
      <c r="Y12" s="37">
        <v>0.6</v>
      </c>
      <c r="Z12" s="32">
        <v>66</v>
      </c>
      <c r="AB12" s="30" t="s">
        <v>15</v>
      </c>
      <c r="AC12" s="36">
        <v>0</v>
      </c>
      <c r="AD12" s="36">
        <v>1</v>
      </c>
      <c r="AE12" s="36">
        <v>0</v>
      </c>
      <c r="AF12" s="36">
        <v>0</v>
      </c>
      <c r="AG12" s="36">
        <v>0</v>
      </c>
      <c r="AH12" s="37">
        <v>0.2</v>
      </c>
      <c r="AI12" s="32">
        <v>86</v>
      </c>
      <c r="AK12" s="30" t="s">
        <v>15</v>
      </c>
      <c r="AL12" s="36">
        <v>0</v>
      </c>
      <c r="AM12" s="36">
        <v>1</v>
      </c>
      <c r="AN12" s="36">
        <v>0</v>
      </c>
      <c r="AO12" s="36">
        <v>0</v>
      </c>
      <c r="AP12" s="36">
        <v>0</v>
      </c>
      <c r="AQ12" s="37">
        <v>0.2</v>
      </c>
      <c r="AR12" s="32">
        <v>87</v>
      </c>
    </row>
    <row r="13" spans="1:44" x14ac:dyDescent="0.25">
      <c r="A13" s="30" t="s">
        <v>16</v>
      </c>
      <c r="B13" s="36">
        <v>5</v>
      </c>
      <c r="C13" s="36">
        <v>4</v>
      </c>
      <c r="D13" s="36">
        <v>5</v>
      </c>
      <c r="E13" s="36">
        <v>4</v>
      </c>
      <c r="F13" s="36">
        <v>3</v>
      </c>
      <c r="G13" s="37">
        <v>4.2</v>
      </c>
      <c r="H13" s="32">
        <v>65</v>
      </c>
      <c r="J13" s="30" t="s">
        <v>16</v>
      </c>
      <c r="K13" s="36">
        <v>1</v>
      </c>
      <c r="L13" s="36">
        <v>1</v>
      </c>
      <c r="M13" s="36">
        <v>1</v>
      </c>
      <c r="N13" s="36">
        <v>1</v>
      </c>
      <c r="O13" s="36">
        <v>1</v>
      </c>
      <c r="P13" s="37">
        <v>1</v>
      </c>
      <c r="Q13" s="32">
        <v>56</v>
      </c>
      <c r="S13" s="30" t="s">
        <v>16</v>
      </c>
      <c r="T13" s="36">
        <v>1</v>
      </c>
      <c r="U13" s="36">
        <v>1</v>
      </c>
      <c r="V13" s="36">
        <v>1</v>
      </c>
      <c r="W13" s="36">
        <v>1</v>
      </c>
      <c r="X13" s="36">
        <v>1</v>
      </c>
      <c r="Y13" s="37">
        <v>1</v>
      </c>
      <c r="Z13" s="32">
        <v>57</v>
      </c>
      <c r="AB13" s="30" t="s">
        <v>16</v>
      </c>
      <c r="AC13" s="36">
        <v>2</v>
      </c>
      <c r="AD13" s="36">
        <v>1</v>
      </c>
      <c r="AE13" s="36">
        <v>1</v>
      </c>
      <c r="AF13" s="36">
        <v>0</v>
      </c>
      <c r="AG13" s="36">
        <v>0</v>
      </c>
      <c r="AH13" s="37">
        <v>0.8</v>
      </c>
      <c r="AI13" s="32">
        <v>67</v>
      </c>
      <c r="AK13" s="30" t="s">
        <v>16</v>
      </c>
      <c r="AL13" s="36">
        <v>2</v>
      </c>
      <c r="AM13" s="36">
        <v>1</v>
      </c>
      <c r="AN13" s="36">
        <v>1</v>
      </c>
      <c r="AO13" s="36">
        <v>0</v>
      </c>
      <c r="AP13" s="36">
        <v>0</v>
      </c>
      <c r="AQ13" s="37">
        <v>0.8</v>
      </c>
      <c r="AR13" s="32">
        <v>67</v>
      </c>
    </row>
    <row r="14" spans="1:44" x14ac:dyDescent="0.25">
      <c r="A14" s="30" t="s">
        <v>17</v>
      </c>
      <c r="B14" s="36">
        <v>9</v>
      </c>
      <c r="C14" s="36">
        <v>19</v>
      </c>
      <c r="D14" s="36">
        <v>23</v>
      </c>
      <c r="E14" s="36">
        <v>26</v>
      </c>
      <c r="F14" s="36">
        <v>19</v>
      </c>
      <c r="G14" s="37">
        <v>19.2</v>
      </c>
      <c r="H14" s="32">
        <v>27</v>
      </c>
      <c r="J14" s="30" t="s">
        <v>17</v>
      </c>
      <c r="K14" s="36">
        <v>0</v>
      </c>
      <c r="L14" s="36">
        <v>3</v>
      </c>
      <c r="M14" s="36">
        <v>5</v>
      </c>
      <c r="N14" s="36">
        <v>4</v>
      </c>
      <c r="O14" s="36">
        <v>4</v>
      </c>
      <c r="P14" s="37">
        <v>3.2</v>
      </c>
      <c r="Q14" s="32">
        <v>24</v>
      </c>
      <c r="S14" s="30" t="s">
        <v>17</v>
      </c>
      <c r="T14" s="36">
        <v>0</v>
      </c>
      <c r="U14" s="36">
        <v>4</v>
      </c>
      <c r="V14" s="36">
        <v>5</v>
      </c>
      <c r="W14" s="36">
        <v>4</v>
      </c>
      <c r="X14" s="36">
        <v>4</v>
      </c>
      <c r="Y14" s="37">
        <v>3.4</v>
      </c>
      <c r="Z14" s="32">
        <v>23</v>
      </c>
      <c r="AB14" s="30" t="s">
        <v>17</v>
      </c>
      <c r="AC14" s="36">
        <v>1</v>
      </c>
      <c r="AD14" s="36">
        <v>0</v>
      </c>
      <c r="AE14" s="36">
        <v>5</v>
      </c>
      <c r="AF14" s="36">
        <v>7</v>
      </c>
      <c r="AG14" s="36">
        <v>7</v>
      </c>
      <c r="AH14" s="37">
        <v>4</v>
      </c>
      <c r="AI14" s="32">
        <v>22</v>
      </c>
      <c r="AK14" s="30" t="s">
        <v>17</v>
      </c>
      <c r="AL14" s="36">
        <v>1</v>
      </c>
      <c r="AM14" s="36">
        <v>1</v>
      </c>
      <c r="AN14" s="36">
        <v>5</v>
      </c>
      <c r="AO14" s="36">
        <v>7</v>
      </c>
      <c r="AP14" s="36">
        <v>8</v>
      </c>
      <c r="AQ14" s="37">
        <v>4.4000000000000004</v>
      </c>
      <c r="AR14" s="32">
        <v>22</v>
      </c>
    </row>
    <row r="15" spans="1:44" x14ac:dyDescent="0.25">
      <c r="A15" s="30" t="s">
        <v>18</v>
      </c>
      <c r="B15" s="36">
        <v>63</v>
      </c>
      <c r="C15" s="36">
        <v>75</v>
      </c>
      <c r="D15" s="36">
        <v>73</v>
      </c>
      <c r="E15" s="36">
        <v>61</v>
      </c>
      <c r="F15" s="36">
        <v>71</v>
      </c>
      <c r="G15" s="37">
        <v>68.599999999999994</v>
      </c>
      <c r="H15" s="32">
        <v>7</v>
      </c>
      <c r="J15" s="30" t="s">
        <v>18</v>
      </c>
      <c r="K15" s="36">
        <v>7</v>
      </c>
      <c r="L15" s="36">
        <v>7</v>
      </c>
      <c r="M15" s="36">
        <v>6</v>
      </c>
      <c r="N15" s="36">
        <v>6</v>
      </c>
      <c r="O15" s="36">
        <v>7</v>
      </c>
      <c r="P15" s="37">
        <v>6.6</v>
      </c>
      <c r="Q15" s="32">
        <v>8</v>
      </c>
      <c r="S15" s="30" t="s">
        <v>18</v>
      </c>
      <c r="T15" s="36">
        <v>7</v>
      </c>
      <c r="U15" s="36">
        <v>7</v>
      </c>
      <c r="V15" s="36">
        <v>6</v>
      </c>
      <c r="W15" s="36">
        <v>6</v>
      </c>
      <c r="X15" s="36">
        <v>7</v>
      </c>
      <c r="Y15" s="37">
        <v>6.6</v>
      </c>
      <c r="Z15" s="32">
        <v>8</v>
      </c>
      <c r="AB15" s="30" t="s">
        <v>18</v>
      </c>
      <c r="AC15" s="36">
        <v>6</v>
      </c>
      <c r="AD15" s="36">
        <v>5</v>
      </c>
      <c r="AE15" s="36">
        <v>1</v>
      </c>
      <c r="AF15" s="36">
        <v>6</v>
      </c>
      <c r="AG15" s="36">
        <v>6</v>
      </c>
      <c r="AH15" s="37">
        <v>4.8</v>
      </c>
      <c r="AI15" s="32">
        <v>20</v>
      </c>
      <c r="AK15" s="30" t="s">
        <v>18</v>
      </c>
      <c r="AL15" s="36">
        <v>6</v>
      </c>
      <c r="AM15" s="36">
        <v>5</v>
      </c>
      <c r="AN15" s="36">
        <v>1</v>
      </c>
      <c r="AO15" s="36">
        <v>7</v>
      </c>
      <c r="AP15" s="36">
        <v>7</v>
      </c>
      <c r="AQ15" s="37">
        <v>5.2</v>
      </c>
      <c r="AR15" s="32">
        <v>18</v>
      </c>
    </row>
    <row r="16" spans="1:44" x14ac:dyDescent="0.25">
      <c r="A16" s="30" t="s">
        <v>19</v>
      </c>
      <c r="B16" s="36">
        <v>7</v>
      </c>
      <c r="C16" s="36">
        <v>6</v>
      </c>
      <c r="D16" s="36">
        <v>10</v>
      </c>
      <c r="E16" s="36">
        <v>18</v>
      </c>
      <c r="F16" s="36">
        <v>17</v>
      </c>
      <c r="G16" s="37">
        <v>11.6</v>
      </c>
      <c r="H16" s="32">
        <v>37</v>
      </c>
      <c r="J16" s="30" t="s">
        <v>19</v>
      </c>
      <c r="K16" s="36">
        <v>0</v>
      </c>
      <c r="L16" s="36">
        <v>2</v>
      </c>
      <c r="M16" s="36">
        <v>3</v>
      </c>
      <c r="N16" s="36">
        <v>1</v>
      </c>
      <c r="O16" s="36">
        <v>4</v>
      </c>
      <c r="P16" s="37">
        <v>2</v>
      </c>
      <c r="Q16" s="32">
        <v>36</v>
      </c>
      <c r="S16" s="30" t="s">
        <v>19</v>
      </c>
      <c r="T16" s="36">
        <v>0</v>
      </c>
      <c r="U16" s="36">
        <v>2</v>
      </c>
      <c r="V16" s="36">
        <v>3</v>
      </c>
      <c r="W16" s="36">
        <v>1</v>
      </c>
      <c r="X16" s="36">
        <v>4</v>
      </c>
      <c r="Y16" s="37">
        <v>2</v>
      </c>
      <c r="Z16" s="32">
        <v>36</v>
      </c>
      <c r="AB16" s="30" t="s">
        <v>19</v>
      </c>
      <c r="AC16" s="36">
        <v>0</v>
      </c>
      <c r="AD16" s="36">
        <v>0</v>
      </c>
      <c r="AE16" s="36">
        <v>0</v>
      </c>
      <c r="AF16" s="36">
        <v>3</v>
      </c>
      <c r="AG16" s="36">
        <v>1</v>
      </c>
      <c r="AH16" s="37">
        <v>0.8</v>
      </c>
      <c r="AI16" s="32">
        <v>67</v>
      </c>
      <c r="AK16" s="30" t="s">
        <v>19</v>
      </c>
      <c r="AL16" s="36">
        <v>0</v>
      </c>
      <c r="AM16" s="36">
        <v>0</v>
      </c>
      <c r="AN16" s="36">
        <v>0</v>
      </c>
      <c r="AO16" s="36">
        <v>3</v>
      </c>
      <c r="AP16" s="36">
        <v>1</v>
      </c>
      <c r="AQ16" s="37">
        <v>0.8</v>
      </c>
      <c r="AR16" s="32">
        <v>67</v>
      </c>
    </row>
    <row r="17" spans="1:44" x14ac:dyDescent="0.25">
      <c r="A17" s="30" t="s">
        <v>20</v>
      </c>
      <c r="B17" s="36">
        <v>25</v>
      </c>
      <c r="C17" s="36">
        <v>27</v>
      </c>
      <c r="D17" s="36">
        <v>24</v>
      </c>
      <c r="E17" s="36">
        <v>33</v>
      </c>
      <c r="F17" s="36">
        <v>32</v>
      </c>
      <c r="G17" s="37">
        <v>28.2</v>
      </c>
      <c r="H17" s="32">
        <v>20</v>
      </c>
      <c r="J17" s="30" t="s">
        <v>20</v>
      </c>
      <c r="K17" s="36">
        <v>6</v>
      </c>
      <c r="L17" s="36">
        <v>6</v>
      </c>
      <c r="M17" s="36">
        <v>7</v>
      </c>
      <c r="N17" s="36">
        <v>4</v>
      </c>
      <c r="O17" s="36">
        <v>3</v>
      </c>
      <c r="P17" s="37">
        <v>5.2</v>
      </c>
      <c r="Q17" s="32">
        <v>13</v>
      </c>
      <c r="S17" s="30" t="s">
        <v>20</v>
      </c>
      <c r="T17" s="36">
        <v>6</v>
      </c>
      <c r="U17" s="36">
        <v>6</v>
      </c>
      <c r="V17" s="36">
        <v>7</v>
      </c>
      <c r="W17" s="36">
        <v>4</v>
      </c>
      <c r="X17" s="36">
        <v>3</v>
      </c>
      <c r="Y17" s="37">
        <v>5.2</v>
      </c>
      <c r="Z17" s="32">
        <v>13</v>
      </c>
      <c r="AB17" s="30" t="s">
        <v>20</v>
      </c>
      <c r="AC17" s="36">
        <v>2</v>
      </c>
      <c r="AD17" s="36">
        <v>5</v>
      </c>
      <c r="AE17" s="36">
        <v>3</v>
      </c>
      <c r="AF17" s="36">
        <v>6</v>
      </c>
      <c r="AG17" s="36">
        <v>2</v>
      </c>
      <c r="AH17" s="37">
        <v>3.6</v>
      </c>
      <c r="AI17" s="32">
        <v>23</v>
      </c>
      <c r="AK17" s="30" t="s">
        <v>20</v>
      </c>
      <c r="AL17" s="36">
        <v>2</v>
      </c>
      <c r="AM17" s="36">
        <v>5</v>
      </c>
      <c r="AN17" s="36">
        <v>3</v>
      </c>
      <c r="AO17" s="36">
        <v>6</v>
      </c>
      <c r="AP17" s="36">
        <v>2</v>
      </c>
      <c r="AQ17" s="37">
        <v>3.6</v>
      </c>
      <c r="AR17" s="32">
        <v>25</v>
      </c>
    </row>
    <row r="18" spans="1:44" x14ac:dyDescent="0.25">
      <c r="A18" s="30" t="s">
        <v>21</v>
      </c>
      <c r="B18" s="36">
        <v>11</v>
      </c>
      <c r="C18" s="36">
        <v>10</v>
      </c>
      <c r="D18" s="36">
        <v>15</v>
      </c>
      <c r="E18" s="36">
        <v>12</v>
      </c>
      <c r="F18" s="36">
        <v>16</v>
      </c>
      <c r="G18" s="37">
        <v>12.8</v>
      </c>
      <c r="H18" s="32">
        <v>33</v>
      </c>
      <c r="J18" s="30" t="s">
        <v>21</v>
      </c>
      <c r="K18" s="36">
        <v>1</v>
      </c>
      <c r="L18" s="36">
        <v>2</v>
      </c>
      <c r="M18" s="36">
        <v>1</v>
      </c>
      <c r="N18" s="36">
        <v>0</v>
      </c>
      <c r="O18" s="36">
        <v>2</v>
      </c>
      <c r="P18" s="37">
        <v>1.2</v>
      </c>
      <c r="Q18" s="32">
        <v>52</v>
      </c>
      <c r="S18" s="30" t="s">
        <v>21</v>
      </c>
      <c r="T18" s="36">
        <v>1</v>
      </c>
      <c r="U18" s="36">
        <v>2</v>
      </c>
      <c r="V18" s="36">
        <v>1</v>
      </c>
      <c r="W18" s="36">
        <v>0</v>
      </c>
      <c r="X18" s="36">
        <v>2</v>
      </c>
      <c r="Y18" s="37">
        <v>1.2</v>
      </c>
      <c r="Z18" s="32">
        <v>52</v>
      </c>
      <c r="AB18" s="30" t="s">
        <v>21</v>
      </c>
      <c r="AC18" s="36">
        <v>1</v>
      </c>
      <c r="AD18" s="36">
        <v>2</v>
      </c>
      <c r="AE18" s="36">
        <v>3</v>
      </c>
      <c r="AF18" s="36">
        <v>2</v>
      </c>
      <c r="AG18" s="36">
        <v>2</v>
      </c>
      <c r="AH18" s="37">
        <v>2</v>
      </c>
      <c r="AI18" s="32">
        <v>42</v>
      </c>
      <c r="AK18" s="30" t="s">
        <v>21</v>
      </c>
      <c r="AL18" s="36">
        <v>1</v>
      </c>
      <c r="AM18" s="36">
        <v>2</v>
      </c>
      <c r="AN18" s="36">
        <v>3</v>
      </c>
      <c r="AO18" s="36">
        <v>2</v>
      </c>
      <c r="AP18" s="36">
        <v>2</v>
      </c>
      <c r="AQ18" s="37">
        <v>2</v>
      </c>
      <c r="AR18" s="32">
        <v>42</v>
      </c>
    </row>
    <row r="19" spans="1:44" x14ac:dyDescent="0.25">
      <c r="A19" s="30" t="s">
        <v>22</v>
      </c>
      <c r="B19" s="36">
        <v>0</v>
      </c>
      <c r="C19" s="36">
        <v>0</v>
      </c>
      <c r="D19" s="36">
        <v>1</v>
      </c>
      <c r="E19" s="36">
        <v>0</v>
      </c>
      <c r="F19" s="36">
        <v>0</v>
      </c>
      <c r="G19" s="37">
        <v>0.2</v>
      </c>
      <c r="H19" s="32">
        <v>95</v>
      </c>
      <c r="J19" s="30" t="s">
        <v>22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7">
        <v>0</v>
      </c>
      <c r="Q19" s="32">
        <v>92</v>
      </c>
      <c r="S19" s="30" t="s">
        <v>22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7">
        <v>0</v>
      </c>
      <c r="Z19" s="32">
        <v>92</v>
      </c>
      <c r="AB19" s="30" t="s">
        <v>22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7">
        <v>0</v>
      </c>
      <c r="AI19" s="32">
        <v>94</v>
      </c>
      <c r="AK19" s="30" t="s">
        <v>22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7">
        <v>0</v>
      </c>
      <c r="AR19" s="32">
        <v>93</v>
      </c>
    </row>
    <row r="20" spans="1:44" x14ac:dyDescent="0.25">
      <c r="A20" s="30" t="s">
        <v>23</v>
      </c>
      <c r="B20" s="36">
        <v>10</v>
      </c>
      <c r="C20" s="36">
        <v>9</v>
      </c>
      <c r="D20" s="36">
        <v>11</v>
      </c>
      <c r="E20" s="36">
        <v>14</v>
      </c>
      <c r="F20" s="36">
        <v>14</v>
      </c>
      <c r="G20" s="37">
        <v>11.6</v>
      </c>
      <c r="H20" s="32">
        <v>37</v>
      </c>
      <c r="J20" s="30" t="s">
        <v>23</v>
      </c>
      <c r="K20" s="36">
        <v>1</v>
      </c>
      <c r="L20" s="36">
        <v>3</v>
      </c>
      <c r="M20" s="36">
        <v>2</v>
      </c>
      <c r="N20" s="36">
        <v>1</v>
      </c>
      <c r="O20" s="36">
        <v>2</v>
      </c>
      <c r="P20" s="37">
        <v>1.8</v>
      </c>
      <c r="Q20" s="32">
        <v>39</v>
      </c>
      <c r="S20" s="30" t="s">
        <v>23</v>
      </c>
      <c r="T20" s="36">
        <v>1</v>
      </c>
      <c r="U20" s="36">
        <v>3</v>
      </c>
      <c r="V20" s="36">
        <v>2</v>
      </c>
      <c r="W20" s="36">
        <v>1</v>
      </c>
      <c r="X20" s="36">
        <v>2</v>
      </c>
      <c r="Y20" s="37">
        <v>1.8</v>
      </c>
      <c r="Z20" s="32">
        <v>40</v>
      </c>
      <c r="AB20" s="30" t="s">
        <v>23</v>
      </c>
      <c r="AC20" s="36">
        <v>1</v>
      </c>
      <c r="AD20" s="36">
        <v>0</v>
      </c>
      <c r="AE20" s="36">
        <v>3</v>
      </c>
      <c r="AF20" s="36">
        <v>3</v>
      </c>
      <c r="AG20" s="36">
        <v>1</v>
      </c>
      <c r="AH20" s="37">
        <v>1.6</v>
      </c>
      <c r="AI20" s="32">
        <v>49</v>
      </c>
      <c r="AK20" s="30" t="s">
        <v>23</v>
      </c>
      <c r="AL20" s="36">
        <v>1</v>
      </c>
      <c r="AM20" s="36">
        <v>0</v>
      </c>
      <c r="AN20" s="36">
        <v>3</v>
      </c>
      <c r="AO20" s="36">
        <v>3</v>
      </c>
      <c r="AP20" s="36">
        <v>1</v>
      </c>
      <c r="AQ20" s="37">
        <v>1.6</v>
      </c>
      <c r="AR20" s="32">
        <v>48</v>
      </c>
    </row>
    <row r="21" spans="1:44" x14ac:dyDescent="0.25">
      <c r="A21" s="30" t="s">
        <v>24</v>
      </c>
      <c r="B21" s="36">
        <v>3</v>
      </c>
      <c r="C21" s="36">
        <v>2</v>
      </c>
      <c r="D21" s="36">
        <v>1</v>
      </c>
      <c r="E21" s="36">
        <v>1</v>
      </c>
      <c r="F21" s="36">
        <v>2</v>
      </c>
      <c r="G21" s="37">
        <v>1.8</v>
      </c>
      <c r="H21" s="32">
        <v>80</v>
      </c>
      <c r="J21" s="30" t="s">
        <v>24</v>
      </c>
      <c r="K21" s="36">
        <v>2</v>
      </c>
      <c r="L21" s="36">
        <v>0</v>
      </c>
      <c r="M21" s="36">
        <v>1</v>
      </c>
      <c r="N21" s="36">
        <v>0</v>
      </c>
      <c r="O21" s="36">
        <v>0</v>
      </c>
      <c r="P21" s="37">
        <v>0.6</v>
      </c>
      <c r="Q21" s="32">
        <v>66</v>
      </c>
      <c r="S21" s="30" t="s">
        <v>24</v>
      </c>
      <c r="T21" s="36">
        <v>2</v>
      </c>
      <c r="U21" s="36">
        <v>0</v>
      </c>
      <c r="V21" s="36">
        <v>1</v>
      </c>
      <c r="W21" s="36">
        <v>0</v>
      </c>
      <c r="X21" s="36">
        <v>0</v>
      </c>
      <c r="Y21" s="37">
        <v>0.6</v>
      </c>
      <c r="Z21" s="32">
        <v>66</v>
      </c>
      <c r="AB21" s="30" t="s">
        <v>24</v>
      </c>
      <c r="AC21" s="36">
        <v>0</v>
      </c>
      <c r="AD21" s="36">
        <v>1</v>
      </c>
      <c r="AE21" s="36">
        <v>0</v>
      </c>
      <c r="AF21" s="36">
        <v>0</v>
      </c>
      <c r="AG21" s="36">
        <v>0</v>
      </c>
      <c r="AH21" s="37">
        <v>0.2</v>
      </c>
      <c r="AI21" s="32">
        <v>86</v>
      </c>
      <c r="AK21" s="30" t="s">
        <v>24</v>
      </c>
      <c r="AL21" s="36">
        <v>0</v>
      </c>
      <c r="AM21" s="36">
        <v>1</v>
      </c>
      <c r="AN21" s="36">
        <v>0</v>
      </c>
      <c r="AO21" s="36">
        <v>0</v>
      </c>
      <c r="AP21" s="36">
        <v>0</v>
      </c>
      <c r="AQ21" s="37">
        <v>0.2</v>
      </c>
      <c r="AR21" s="32">
        <v>87</v>
      </c>
    </row>
    <row r="22" spans="1:44" x14ac:dyDescent="0.25">
      <c r="A22" s="30" t="s">
        <v>25</v>
      </c>
      <c r="B22" s="36">
        <v>31</v>
      </c>
      <c r="C22" s="36">
        <v>39</v>
      </c>
      <c r="D22" s="36">
        <v>33</v>
      </c>
      <c r="E22" s="36">
        <v>25</v>
      </c>
      <c r="F22" s="36">
        <v>28</v>
      </c>
      <c r="G22" s="37">
        <v>31.2</v>
      </c>
      <c r="H22" s="32">
        <v>15</v>
      </c>
      <c r="J22" s="30" t="s">
        <v>25</v>
      </c>
      <c r="K22" s="36">
        <v>5</v>
      </c>
      <c r="L22" s="36">
        <v>5</v>
      </c>
      <c r="M22" s="36">
        <v>5</v>
      </c>
      <c r="N22" s="36">
        <v>4</v>
      </c>
      <c r="O22" s="36">
        <v>4</v>
      </c>
      <c r="P22" s="37">
        <v>4.5999999999999996</v>
      </c>
      <c r="Q22" s="32">
        <v>17</v>
      </c>
      <c r="S22" s="30" t="s">
        <v>25</v>
      </c>
      <c r="T22" s="36">
        <v>5</v>
      </c>
      <c r="U22" s="36">
        <v>5</v>
      </c>
      <c r="V22" s="36">
        <v>5</v>
      </c>
      <c r="W22" s="36">
        <v>4</v>
      </c>
      <c r="X22" s="36">
        <v>4</v>
      </c>
      <c r="Y22" s="37">
        <v>4.5999999999999996</v>
      </c>
      <c r="Z22" s="32">
        <v>16</v>
      </c>
      <c r="AB22" s="30" t="s">
        <v>25</v>
      </c>
      <c r="AC22" s="36">
        <v>4</v>
      </c>
      <c r="AD22" s="36">
        <v>2</v>
      </c>
      <c r="AE22" s="36">
        <v>4</v>
      </c>
      <c r="AF22" s="36">
        <v>2</v>
      </c>
      <c r="AG22" s="36">
        <v>4</v>
      </c>
      <c r="AH22" s="37">
        <v>3.2</v>
      </c>
      <c r="AI22" s="32">
        <v>26</v>
      </c>
      <c r="AK22" s="30" t="s">
        <v>25</v>
      </c>
      <c r="AL22" s="36">
        <v>3</v>
      </c>
      <c r="AM22" s="36">
        <v>2</v>
      </c>
      <c r="AN22" s="36">
        <v>4</v>
      </c>
      <c r="AO22" s="36">
        <v>3</v>
      </c>
      <c r="AP22" s="36">
        <v>4</v>
      </c>
      <c r="AQ22" s="37">
        <v>3.2</v>
      </c>
      <c r="AR22" s="32">
        <v>27</v>
      </c>
    </row>
    <row r="23" spans="1:44" x14ac:dyDescent="0.25">
      <c r="A23" s="30" t="s">
        <v>26</v>
      </c>
      <c r="B23" s="36">
        <v>4</v>
      </c>
      <c r="C23" s="36">
        <v>12</v>
      </c>
      <c r="D23" s="36">
        <v>5</v>
      </c>
      <c r="E23" s="36">
        <v>9</v>
      </c>
      <c r="F23" s="36">
        <v>12</v>
      </c>
      <c r="G23" s="37">
        <v>8.4</v>
      </c>
      <c r="H23" s="32">
        <v>53</v>
      </c>
      <c r="J23" s="30" t="s">
        <v>26</v>
      </c>
      <c r="K23" s="36">
        <v>0</v>
      </c>
      <c r="L23" s="36">
        <v>2</v>
      </c>
      <c r="M23" s="36">
        <v>0</v>
      </c>
      <c r="N23" s="36">
        <v>1</v>
      </c>
      <c r="O23" s="36">
        <v>3</v>
      </c>
      <c r="P23" s="37">
        <v>1.2</v>
      </c>
      <c r="Q23" s="32">
        <v>52</v>
      </c>
      <c r="S23" s="30" t="s">
        <v>26</v>
      </c>
      <c r="T23" s="36">
        <v>0</v>
      </c>
      <c r="U23" s="36">
        <v>2</v>
      </c>
      <c r="V23" s="36">
        <v>0</v>
      </c>
      <c r="W23" s="36">
        <v>1</v>
      </c>
      <c r="X23" s="36">
        <v>3</v>
      </c>
      <c r="Y23" s="37">
        <v>1.2</v>
      </c>
      <c r="Z23" s="32">
        <v>52</v>
      </c>
      <c r="AB23" s="30" t="s">
        <v>26</v>
      </c>
      <c r="AC23" s="36">
        <v>0</v>
      </c>
      <c r="AD23" s="36">
        <v>4</v>
      </c>
      <c r="AE23" s="36">
        <v>1</v>
      </c>
      <c r="AF23" s="36">
        <v>3</v>
      </c>
      <c r="AG23" s="36">
        <v>3</v>
      </c>
      <c r="AH23" s="37">
        <v>2.2000000000000002</v>
      </c>
      <c r="AI23" s="32">
        <v>39</v>
      </c>
      <c r="AK23" s="30" t="s">
        <v>26</v>
      </c>
      <c r="AL23" s="36">
        <v>0</v>
      </c>
      <c r="AM23" s="36">
        <v>5</v>
      </c>
      <c r="AN23" s="36">
        <v>1</v>
      </c>
      <c r="AO23" s="36">
        <v>3</v>
      </c>
      <c r="AP23" s="36">
        <v>3</v>
      </c>
      <c r="AQ23" s="37">
        <v>2.4</v>
      </c>
      <c r="AR23" s="32">
        <v>36</v>
      </c>
    </row>
    <row r="24" spans="1:44" x14ac:dyDescent="0.25">
      <c r="A24" s="30" t="s">
        <v>27</v>
      </c>
      <c r="B24" s="36">
        <v>1</v>
      </c>
      <c r="C24" s="36">
        <v>2</v>
      </c>
      <c r="D24" s="36">
        <v>2</v>
      </c>
      <c r="E24" s="36">
        <v>7</v>
      </c>
      <c r="F24" s="36">
        <v>3</v>
      </c>
      <c r="G24" s="37">
        <v>3</v>
      </c>
      <c r="H24" s="32">
        <v>75</v>
      </c>
      <c r="J24" s="30" t="s">
        <v>27</v>
      </c>
      <c r="K24" s="36">
        <v>0</v>
      </c>
      <c r="L24" s="36">
        <v>0</v>
      </c>
      <c r="M24" s="36">
        <v>0</v>
      </c>
      <c r="N24" s="36">
        <v>1</v>
      </c>
      <c r="O24" s="36">
        <v>0</v>
      </c>
      <c r="P24" s="37">
        <v>0.2</v>
      </c>
      <c r="Q24" s="32">
        <v>79</v>
      </c>
      <c r="S24" s="30" t="s">
        <v>27</v>
      </c>
      <c r="T24" s="36">
        <v>0</v>
      </c>
      <c r="U24" s="36">
        <v>0</v>
      </c>
      <c r="V24" s="36">
        <v>0</v>
      </c>
      <c r="W24" s="36">
        <v>1</v>
      </c>
      <c r="X24" s="36">
        <v>0</v>
      </c>
      <c r="Y24" s="37">
        <v>0.2</v>
      </c>
      <c r="Z24" s="32">
        <v>79</v>
      </c>
      <c r="AB24" s="30" t="s">
        <v>27</v>
      </c>
      <c r="AC24" s="36">
        <v>0</v>
      </c>
      <c r="AD24" s="36">
        <v>0</v>
      </c>
      <c r="AE24" s="36">
        <v>0</v>
      </c>
      <c r="AF24" s="36">
        <v>0</v>
      </c>
      <c r="AG24" s="36">
        <v>3</v>
      </c>
      <c r="AH24" s="37">
        <v>0.6</v>
      </c>
      <c r="AI24" s="32">
        <v>72</v>
      </c>
      <c r="AK24" s="30" t="s">
        <v>27</v>
      </c>
      <c r="AL24" s="36">
        <v>0</v>
      </c>
      <c r="AM24" s="36">
        <v>0</v>
      </c>
      <c r="AN24" s="36">
        <v>0</v>
      </c>
      <c r="AO24" s="36">
        <v>0</v>
      </c>
      <c r="AP24" s="36">
        <v>3</v>
      </c>
      <c r="AQ24" s="37">
        <v>0.6</v>
      </c>
      <c r="AR24" s="32">
        <v>73</v>
      </c>
    </row>
    <row r="25" spans="1:44" x14ac:dyDescent="0.25">
      <c r="A25" s="30" t="s">
        <v>28</v>
      </c>
      <c r="B25" s="36">
        <v>1</v>
      </c>
      <c r="C25" s="36">
        <v>0</v>
      </c>
      <c r="D25" s="36">
        <v>2</v>
      </c>
      <c r="E25" s="36">
        <v>1</v>
      </c>
      <c r="F25" s="36">
        <v>1</v>
      </c>
      <c r="G25" s="37">
        <v>1</v>
      </c>
      <c r="H25" s="32">
        <v>88</v>
      </c>
      <c r="J25" s="30" t="s">
        <v>28</v>
      </c>
      <c r="K25" s="36">
        <v>0</v>
      </c>
      <c r="L25" s="36">
        <v>0</v>
      </c>
      <c r="M25" s="36">
        <v>0</v>
      </c>
      <c r="N25" s="36">
        <v>0</v>
      </c>
      <c r="O25" s="36">
        <v>1</v>
      </c>
      <c r="P25" s="37">
        <v>0.2</v>
      </c>
      <c r="Q25" s="32">
        <v>79</v>
      </c>
      <c r="S25" s="30" t="s">
        <v>28</v>
      </c>
      <c r="T25" s="36">
        <v>0</v>
      </c>
      <c r="U25" s="36">
        <v>0</v>
      </c>
      <c r="V25" s="36">
        <v>0</v>
      </c>
      <c r="W25" s="36">
        <v>0</v>
      </c>
      <c r="X25" s="36">
        <v>1</v>
      </c>
      <c r="Y25" s="37">
        <v>0.2</v>
      </c>
      <c r="Z25" s="32">
        <v>79</v>
      </c>
      <c r="AB25" s="30" t="s">
        <v>28</v>
      </c>
      <c r="AC25" s="36">
        <v>0</v>
      </c>
      <c r="AD25" s="36">
        <v>0</v>
      </c>
      <c r="AE25" s="36">
        <v>1</v>
      </c>
      <c r="AF25" s="36">
        <v>1</v>
      </c>
      <c r="AG25" s="36">
        <v>0</v>
      </c>
      <c r="AH25" s="37">
        <v>0.4</v>
      </c>
      <c r="AI25" s="32">
        <v>77</v>
      </c>
      <c r="AK25" s="30" t="s">
        <v>28</v>
      </c>
      <c r="AL25" s="36">
        <v>0</v>
      </c>
      <c r="AM25" s="36">
        <v>0</v>
      </c>
      <c r="AN25" s="36">
        <v>1</v>
      </c>
      <c r="AO25" s="36">
        <v>1</v>
      </c>
      <c r="AP25" s="36">
        <v>0</v>
      </c>
      <c r="AQ25" s="37">
        <v>0.4</v>
      </c>
      <c r="AR25" s="32">
        <v>78</v>
      </c>
    </row>
    <row r="26" spans="1:44" x14ac:dyDescent="0.25">
      <c r="A26" s="30" t="s">
        <v>29</v>
      </c>
      <c r="B26" s="36">
        <v>0</v>
      </c>
      <c r="C26" s="36">
        <v>2</v>
      </c>
      <c r="D26" s="36">
        <v>1</v>
      </c>
      <c r="E26" s="36">
        <v>0</v>
      </c>
      <c r="F26" s="36">
        <v>0</v>
      </c>
      <c r="G26" s="37">
        <v>0.6</v>
      </c>
      <c r="H26" s="32">
        <v>93</v>
      </c>
      <c r="J26" s="30" t="s">
        <v>29</v>
      </c>
      <c r="K26" s="36">
        <v>0</v>
      </c>
      <c r="L26" s="36">
        <v>1</v>
      </c>
      <c r="M26" s="36">
        <v>0</v>
      </c>
      <c r="N26" s="36">
        <v>0</v>
      </c>
      <c r="O26" s="36">
        <v>0</v>
      </c>
      <c r="P26" s="37">
        <v>0.2</v>
      </c>
      <c r="Q26" s="32">
        <v>79</v>
      </c>
      <c r="S26" s="30" t="s">
        <v>29</v>
      </c>
      <c r="T26" s="36">
        <v>0</v>
      </c>
      <c r="U26" s="36">
        <v>1</v>
      </c>
      <c r="V26" s="36">
        <v>0</v>
      </c>
      <c r="W26" s="36">
        <v>0</v>
      </c>
      <c r="X26" s="36">
        <v>0</v>
      </c>
      <c r="Y26" s="37">
        <v>0.2</v>
      </c>
      <c r="Z26" s="32">
        <v>79</v>
      </c>
      <c r="AB26" s="30" t="s">
        <v>29</v>
      </c>
      <c r="AC26" s="36">
        <v>0</v>
      </c>
      <c r="AD26" s="36">
        <v>0</v>
      </c>
      <c r="AE26" s="36">
        <v>1</v>
      </c>
      <c r="AF26" s="36">
        <v>0</v>
      </c>
      <c r="AG26" s="36">
        <v>0</v>
      </c>
      <c r="AH26" s="37">
        <v>0.2</v>
      </c>
      <c r="AI26" s="32">
        <v>86</v>
      </c>
      <c r="AK26" s="30" t="s">
        <v>29</v>
      </c>
      <c r="AL26" s="36">
        <v>0</v>
      </c>
      <c r="AM26" s="36">
        <v>0</v>
      </c>
      <c r="AN26" s="36">
        <v>2</v>
      </c>
      <c r="AO26" s="36">
        <v>0</v>
      </c>
      <c r="AP26" s="36">
        <v>0</v>
      </c>
      <c r="AQ26" s="37">
        <v>0.4</v>
      </c>
      <c r="AR26" s="32">
        <v>78</v>
      </c>
    </row>
    <row r="27" spans="1:44" x14ac:dyDescent="0.25">
      <c r="A27" s="30" t="s">
        <v>30</v>
      </c>
      <c r="B27" s="36">
        <v>18</v>
      </c>
      <c r="C27" s="36">
        <v>23</v>
      </c>
      <c r="D27" s="36">
        <v>18</v>
      </c>
      <c r="E27" s="36">
        <v>18</v>
      </c>
      <c r="F27" s="36">
        <v>15</v>
      </c>
      <c r="G27" s="37">
        <v>18.399999999999999</v>
      </c>
      <c r="H27" s="32">
        <v>28</v>
      </c>
      <c r="J27" s="30" t="s">
        <v>30</v>
      </c>
      <c r="K27" s="36">
        <v>1</v>
      </c>
      <c r="L27" s="36">
        <v>3</v>
      </c>
      <c r="M27" s="36">
        <v>5</v>
      </c>
      <c r="N27" s="36">
        <v>2</v>
      </c>
      <c r="O27" s="36">
        <v>3</v>
      </c>
      <c r="P27" s="37">
        <v>2.8</v>
      </c>
      <c r="Q27" s="32">
        <v>26</v>
      </c>
      <c r="S27" s="30" t="s">
        <v>30</v>
      </c>
      <c r="T27" s="36">
        <v>1</v>
      </c>
      <c r="U27" s="36">
        <v>3</v>
      </c>
      <c r="V27" s="36">
        <v>5</v>
      </c>
      <c r="W27" s="36">
        <v>2</v>
      </c>
      <c r="X27" s="36">
        <v>3</v>
      </c>
      <c r="Y27" s="37">
        <v>2.8</v>
      </c>
      <c r="Z27" s="32">
        <v>27</v>
      </c>
      <c r="AB27" s="30" t="s">
        <v>30</v>
      </c>
      <c r="AC27" s="36">
        <v>3</v>
      </c>
      <c r="AD27" s="36">
        <v>6</v>
      </c>
      <c r="AE27" s="36">
        <v>3</v>
      </c>
      <c r="AF27" s="36">
        <v>2</v>
      </c>
      <c r="AG27" s="36">
        <v>2</v>
      </c>
      <c r="AH27" s="37">
        <v>3.2</v>
      </c>
      <c r="AI27" s="32">
        <v>26</v>
      </c>
      <c r="AK27" s="30" t="s">
        <v>30</v>
      </c>
      <c r="AL27" s="36">
        <v>3</v>
      </c>
      <c r="AM27" s="36">
        <v>6</v>
      </c>
      <c r="AN27" s="36">
        <v>3</v>
      </c>
      <c r="AO27" s="36">
        <v>2</v>
      </c>
      <c r="AP27" s="36">
        <v>2</v>
      </c>
      <c r="AQ27" s="37">
        <v>3.2</v>
      </c>
      <c r="AR27" s="32">
        <v>27</v>
      </c>
    </row>
    <row r="28" spans="1:44" x14ac:dyDescent="0.25">
      <c r="A28" s="30" t="s">
        <v>31</v>
      </c>
      <c r="B28" s="36">
        <v>10</v>
      </c>
      <c r="C28" s="36">
        <v>9</v>
      </c>
      <c r="D28" s="36">
        <v>13</v>
      </c>
      <c r="E28" s="36">
        <v>10</v>
      </c>
      <c r="F28" s="36">
        <v>13</v>
      </c>
      <c r="G28" s="37">
        <v>11</v>
      </c>
      <c r="H28" s="32">
        <v>41</v>
      </c>
      <c r="J28" s="30" t="s">
        <v>31</v>
      </c>
      <c r="K28" s="36">
        <v>2</v>
      </c>
      <c r="L28" s="36">
        <v>3</v>
      </c>
      <c r="M28" s="36">
        <v>2</v>
      </c>
      <c r="N28" s="36">
        <v>1</v>
      </c>
      <c r="O28" s="36">
        <v>3</v>
      </c>
      <c r="P28" s="37">
        <v>2.2000000000000002</v>
      </c>
      <c r="Q28" s="32">
        <v>33</v>
      </c>
      <c r="S28" s="30" t="s">
        <v>31</v>
      </c>
      <c r="T28" s="36">
        <v>2</v>
      </c>
      <c r="U28" s="36">
        <v>3</v>
      </c>
      <c r="V28" s="36">
        <v>2</v>
      </c>
      <c r="W28" s="36">
        <v>1</v>
      </c>
      <c r="X28" s="36">
        <v>3</v>
      </c>
      <c r="Y28" s="37">
        <v>2.2000000000000002</v>
      </c>
      <c r="Z28" s="32">
        <v>34</v>
      </c>
      <c r="AB28" s="30" t="s">
        <v>31</v>
      </c>
      <c r="AC28" s="36">
        <v>2</v>
      </c>
      <c r="AD28" s="36">
        <v>1</v>
      </c>
      <c r="AE28" s="36">
        <v>5</v>
      </c>
      <c r="AF28" s="36">
        <v>4</v>
      </c>
      <c r="AG28" s="36">
        <v>3</v>
      </c>
      <c r="AH28" s="37">
        <v>3</v>
      </c>
      <c r="AI28" s="32">
        <v>29</v>
      </c>
      <c r="AK28" s="30" t="s">
        <v>31</v>
      </c>
      <c r="AL28" s="36">
        <v>2</v>
      </c>
      <c r="AM28" s="36">
        <v>1</v>
      </c>
      <c r="AN28" s="36">
        <v>5</v>
      </c>
      <c r="AO28" s="36">
        <v>4</v>
      </c>
      <c r="AP28" s="36">
        <v>3</v>
      </c>
      <c r="AQ28" s="37">
        <v>3</v>
      </c>
      <c r="AR28" s="32">
        <v>30</v>
      </c>
    </row>
    <row r="29" spans="1:44" x14ac:dyDescent="0.25">
      <c r="A29" s="30" t="s">
        <v>32</v>
      </c>
      <c r="B29" s="36">
        <v>16</v>
      </c>
      <c r="C29" s="36">
        <v>15</v>
      </c>
      <c r="D29" s="36">
        <v>22</v>
      </c>
      <c r="E29" s="36">
        <v>15</v>
      </c>
      <c r="F29" s="36">
        <v>20</v>
      </c>
      <c r="G29" s="37">
        <v>17.600000000000001</v>
      </c>
      <c r="H29" s="32">
        <v>29</v>
      </c>
      <c r="J29" s="30" t="s">
        <v>32</v>
      </c>
      <c r="K29" s="36">
        <v>2</v>
      </c>
      <c r="L29" s="36">
        <v>2</v>
      </c>
      <c r="M29" s="36">
        <v>4</v>
      </c>
      <c r="N29" s="36">
        <v>1</v>
      </c>
      <c r="O29" s="36">
        <v>3</v>
      </c>
      <c r="P29" s="37">
        <v>2.4</v>
      </c>
      <c r="Q29" s="32">
        <v>30</v>
      </c>
      <c r="S29" s="30" t="s">
        <v>32</v>
      </c>
      <c r="T29" s="36">
        <v>2</v>
      </c>
      <c r="U29" s="36">
        <v>2</v>
      </c>
      <c r="V29" s="36">
        <v>4</v>
      </c>
      <c r="W29" s="36">
        <v>1</v>
      </c>
      <c r="X29" s="36">
        <v>3</v>
      </c>
      <c r="Y29" s="37">
        <v>2.4</v>
      </c>
      <c r="Z29" s="32">
        <v>28</v>
      </c>
      <c r="AB29" s="30" t="s">
        <v>32</v>
      </c>
      <c r="AC29" s="36">
        <v>4</v>
      </c>
      <c r="AD29" s="36">
        <v>2</v>
      </c>
      <c r="AE29" s="36">
        <v>7</v>
      </c>
      <c r="AF29" s="36">
        <v>0</v>
      </c>
      <c r="AG29" s="36">
        <v>5</v>
      </c>
      <c r="AH29" s="37">
        <v>3.6</v>
      </c>
      <c r="AI29" s="32">
        <v>23</v>
      </c>
      <c r="AK29" s="30" t="s">
        <v>32</v>
      </c>
      <c r="AL29" s="36">
        <v>4</v>
      </c>
      <c r="AM29" s="36">
        <v>3</v>
      </c>
      <c r="AN29" s="36">
        <v>7</v>
      </c>
      <c r="AO29" s="36">
        <v>0</v>
      </c>
      <c r="AP29" s="36">
        <v>5</v>
      </c>
      <c r="AQ29" s="37">
        <v>3.8</v>
      </c>
      <c r="AR29" s="32">
        <v>23</v>
      </c>
    </row>
    <row r="30" spans="1:44" x14ac:dyDescent="0.25">
      <c r="A30" s="30" t="s">
        <v>33</v>
      </c>
      <c r="B30" s="36">
        <v>104</v>
      </c>
      <c r="C30" s="36">
        <v>91</v>
      </c>
      <c r="D30" s="36">
        <v>79</v>
      </c>
      <c r="E30" s="36">
        <v>81</v>
      </c>
      <c r="F30" s="36">
        <v>108</v>
      </c>
      <c r="G30" s="37">
        <v>92.6</v>
      </c>
      <c r="H30" s="32">
        <v>6</v>
      </c>
      <c r="J30" s="30" t="s">
        <v>33</v>
      </c>
      <c r="K30" s="36">
        <v>19</v>
      </c>
      <c r="L30" s="36">
        <v>13</v>
      </c>
      <c r="M30" s="36">
        <v>15</v>
      </c>
      <c r="N30" s="36">
        <v>14</v>
      </c>
      <c r="O30" s="36">
        <v>22</v>
      </c>
      <c r="P30" s="37">
        <v>16.600000000000001</v>
      </c>
      <c r="Q30" s="32">
        <v>4</v>
      </c>
      <c r="S30" s="30" t="s">
        <v>33</v>
      </c>
      <c r="T30" s="36">
        <v>19</v>
      </c>
      <c r="U30" s="36">
        <v>12</v>
      </c>
      <c r="V30" s="36">
        <v>15</v>
      </c>
      <c r="W30" s="36">
        <v>14</v>
      </c>
      <c r="X30" s="36">
        <v>21</v>
      </c>
      <c r="Y30" s="37">
        <v>16.2</v>
      </c>
      <c r="Z30" s="32">
        <v>4</v>
      </c>
      <c r="AB30" s="30" t="s">
        <v>33</v>
      </c>
      <c r="AC30" s="36">
        <v>26</v>
      </c>
      <c r="AD30" s="36">
        <v>21</v>
      </c>
      <c r="AE30" s="36">
        <v>22</v>
      </c>
      <c r="AF30" s="36">
        <v>19</v>
      </c>
      <c r="AG30" s="36">
        <v>22</v>
      </c>
      <c r="AH30" s="37">
        <v>22</v>
      </c>
      <c r="AI30" s="32">
        <v>3</v>
      </c>
      <c r="AK30" s="30" t="s">
        <v>33</v>
      </c>
      <c r="AL30" s="36">
        <v>27</v>
      </c>
      <c r="AM30" s="36">
        <v>22</v>
      </c>
      <c r="AN30" s="36">
        <v>23</v>
      </c>
      <c r="AO30" s="36">
        <v>19</v>
      </c>
      <c r="AP30" s="36">
        <v>23</v>
      </c>
      <c r="AQ30" s="37">
        <v>22.8</v>
      </c>
      <c r="AR30" s="32">
        <v>3</v>
      </c>
    </row>
    <row r="31" spans="1:44" x14ac:dyDescent="0.25">
      <c r="A31" s="30" t="s">
        <v>34</v>
      </c>
      <c r="B31" s="36">
        <v>3</v>
      </c>
      <c r="C31" s="36">
        <v>7</v>
      </c>
      <c r="D31" s="36">
        <v>6</v>
      </c>
      <c r="E31" s="36">
        <v>5</v>
      </c>
      <c r="F31" s="36">
        <v>2</v>
      </c>
      <c r="G31" s="37">
        <v>4.5999999999999996</v>
      </c>
      <c r="H31" s="32">
        <v>64</v>
      </c>
      <c r="J31" s="30" t="s">
        <v>34</v>
      </c>
      <c r="K31" s="36">
        <v>1</v>
      </c>
      <c r="L31" s="36">
        <v>2</v>
      </c>
      <c r="M31" s="36">
        <v>0</v>
      </c>
      <c r="N31" s="36">
        <v>0</v>
      </c>
      <c r="O31" s="36">
        <v>0</v>
      </c>
      <c r="P31" s="37">
        <v>0.6</v>
      </c>
      <c r="Q31" s="32">
        <v>66</v>
      </c>
      <c r="S31" s="30" t="s">
        <v>34</v>
      </c>
      <c r="T31" s="36">
        <v>1</v>
      </c>
      <c r="U31" s="36">
        <v>2</v>
      </c>
      <c r="V31" s="36">
        <v>0</v>
      </c>
      <c r="W31" s="36">
        <v>0</v>
      </c>
      <c r="X31" s="36">
        <v>0</v>
      </c>
      <c r="Y31" s="37">
        <v>0.6</v>
      </c>
      <c r="Z31" s="32">
        <v>66</v>
      </c>
      <c r="AB31" s="30" t="s">
        <v>34</v>
      </c>
      <c r="AC31" s="36">
        <v>0</v>
      </c>
      <c r="AD31" s="36">
        <v>1</v>
      </c>
      <c r="AE31" s="36">
        <v>3</v>
      </c>
      <c r="AF31" s="36">
        <v>3</v>
      </c>
      <c r="AG31" s="36">
        <v>1</v>
      </c>
      <c r="AH31" s="37">
        <v>1.6</v>
      </c>
      <c r="AI31" s="32">
        <v>49</v>
      </c>
      <c r="AK31" s="30" t="s">
        <v>34</v>
      </c>
      <c r="AL31" s="36">
        <v>0</v>
      </c>
      <c r="AM31" s="36">
        <v>1</v>
      </c>
      <c r="AN31" s="36">
        <v>3</v>
      </c>
      <c r="AO31" s="36">
        <v>3</v>
      </c>
      <c r="AP31" s="36">
        <v>1</v>
      </c>
      <c r="AQ31" s="37">
        <v>1.6</v>
      </c>
      <c r="AR31" s="32">
        <v>48</v>
      </c>
    </row>
    <row r="32" spans="1:44" x14ac:dyDescent="0.25">
      <c r="A32" s="30" t="s">
        <v>35</v>
      </c>
      <c r="B32" s="36">
        <v>9</v>
      </c>
      <c r="C32" s="36">
        <v>9</v>
      </c>
      <c r="D32" s="36">
        <v>9</v>
      </c>
      <c r="E32" s="36">
        <v>14</v>
      </c>
      <c r="F32" s="36">
        <v>14</v>
      </c>
      <c r="G32" s="37">
        <v>11</v>
      </c>
      <c r="H32" s="32">
        <v>41</v>
      </c>
      <c r="J32" s="30" t="s">
        <v>35</v>
      </c>
      <c r="K32" s="36">
        <v>0</v>
      </c>
      <c r="L32" s="36">
        <v>2</v>
      </c>
      <c r="M32" s="36">
        <v>2</v>
      </c>
      <c r="N32" s="36">
        <v>0</v>
      </c>
      <c r="O32" s="36">
        <v>3</v>
      </c>
      <c r="P32" s="37">
        <v>1.4</v>
      </c>
      <c r="Q32" s="32">
        <v>46</v>
      </c>
      <c r="S32" s="30" t="s">
        <v>35</v>
      </c>
      <c r="T32" s="36">
        <v>0</v>
      </c>
      <c r="U32" s="36">
        <v>2</v>
      </c>
      <c r="V32" s="36">
        <v>2</v>
      </c>
      <c r="W32" s="36">
        <v>0</v>
      </c>
      <c r="X32" s="36">
        <v>3</v>
      </c>
      <c r="Y32" s="37">
        <v>1.4</v>
      </c>
      <c r="Z32" s="32">
        <v>46</v>
      </c>
      <c r="AB32" s="30" t="s">
        <v>35</v>
      </c>
      <c r="AC32" s="36">
        <v>0</v>
      </c>
      <c r="AD32" s="36">
        <v>1</v>
      </c>
      <c r="AE32" s="36">
        <v>2</v>
      </c>
      <c r="AF32" s="36">
        <v>1</v>
      </c>
      <c r="AG32" s="36">
        <v>2</v>
      </c>
      <c r="AH32" s="37">
        <v>1.2</v>
      </c>
      <c r="AI32" s="32">
        <v>56</v>
      </c>
      <c r="AK32" s="30" t="s">
        <v>35</v>
      </c>
      <c r="AL32" s="36">
        <v>0</v>
      </c>
      <c r="AM32" s="36">
        <v>1</v>
      </c>
      <c r="AN32" s="36">
        <v>2</v>
      </c>
      <c r="AO32" s="36">
        <v>1</v>
      </c>
      <c r="AP32" s="36">
        <v>3</v>
      </c>
      <c r="AQ32" s="37">
        <v>1.4</v>
      </c>
      <c r="AR32" s="32">
        <v>52</v>
      </c>
    </row>
    <row r="33" spans="1:44" x14ac:dyDescent="0.25">
      <c r="A33" s="30" t="s">
        <v>36</v>
      </c>
      <c r="B33" s="36">
        <v>28</v>
      </c>
      <c r="C33" s="36">
        <v>41</v>
      </c>
      <c r="D33" s="36">
        <v>32</v>
      </c>
      <c r="E33" s="36">
        <v>31</v>
      </c>
      <c r="F33" s="36">
        <v>19</v>
      </c>
      <c r="G33" s="37">
        <v>30.2</v>
      </c>
      <c r="H33" s="32">
        <v>17</v>
      </c>
      <c r="J33" s="30" t="s">
        <v>36</v>
      </c>
      <c r="K33" s="36">
        <v>7</v>
      </c>
      <c r="L33" s="36">
        <v>7</v>
      </c>
      <c r="M33" s="36">
        <v>1</v>
      </c>
      <c r="N33" s="36">
        <v>5</v>
      </c>
      <c r="O33" s="36">
        <v>3</v>
      </c>
      <c r="P33" s="37">
        <v>4.5999999999999996</v>
      </c>
      <c r="Q33" s="32">
        <v>17</v>
      </c>
      <c r="S33" s="30" t="s">
        <v>36</v>
      </c>
      <c r="T33" s="36">
        <v>7</v>
      </c>
      <c r="U33" s="36">
        <v>7</v>
      </c>
      <c r="V33" s="36">
        <v>1</v>
      </c>
      <c r="W33" s="36">
        <v>5</v>
      </c>
      <c r="X33" s="36">
        <v>3</v>
      </c>
      <c r="Y33" s="37">
        <v>4.5999999999999996</v>
      </c>
      <c r="Z33" s="32">
        <v>16</v>
      </c>
      <c r="AB33" s="30" t="s">
        <v>36</v>
      </c>
      <c r="AC33" s="36">
        <v>6</v>
      </c>
      <c r="AD33" s="36">
        <v>10</v>
      </c>
      <c r="AE33" s="36">
        <v>5</v>
      </c>
      <c r="AF33" s="36">
        <v>6</v>
      </c>
      <c r="AG33" s="36">
        <v>6</v>
      </c>
      <c r="AH33" s="37">
        <v>6.6</v>
      </c>
      <c r="AI33" s="32">
        <v>13</v>
      </c>
      <c r="AK33" s="30" t="s">
        <v>36</v>
      </c>
      <c r="AL33" s="36">
        <v>6</v>
      </c>
      <c r="AM33" s="36">
        <v>10</v>
      </c>
      <c r="AN33" s="36">
        <v>5</v>
      </c>
      <c r="AO33" s="36">
        <v>6</v>
      </c>
      <c r="AP33" s="36">
        <v>6</v>
      </c>
      <c r="AQ33" s="37">
        <v>6.6</v>
      </c>
      <c r="AR33" s="32">
        <v>13</v>
      </c>
    </row>
    <row r="34" spans="1:44" x14ac:dyDescent="0.25">
      <c r="A34" s="30" t="s">
        <v>37</v>
      </c>
      <c r="B34" s="36">
        <v>4</v>
      </c>
      <c r="C34" s="36">
        <v>4</v>
      </c>
      <c r="D34" s="36">
        <v>3</v>
      </c>
      <c r="E34" s="36">
        <v>3</v>
      </c>
      <c r="F34" s="36">
        <v>4</v>
      </c>
      <c r="G34" s="37">
        <v>3.6</v>
      </c>
      <c r="H34" s="32">
        <v>69</v>
      </c>
      <c r="J34" s="30" t="s">
        <v>37</v>
      </c>
      <c r="K34" s="36">
        <v>0</v>
      </c>
      <c r="L34" s="36">
        <v>0</v>
      </c>
      <c r="M34" s="36">
        <v>1</v>
      </c>
      <c r="N34" s="36">
        <v>0</v>
      </c>
      <c r="O34" s="36">
        <v>0</v>
      </c>
      <c r="P34" s="37">
        <v>0.2</v>
      </c>
      <c r="Q34" s="32">
        <v>79</v>
      </c>
      <c r="S34" s="30" t="s">
        <v>37</v>
      </c>
      <c r="T34" s="36">
        <v>0</v>
      </c>
      <c r="U34" s="36">
        <v>0</v>
      </c>
      <c r="V34" s="36">
        <v>1</v>
      </c>
      <c r="W34" s="36">
        <v>0</v>
      </c>
      <c r="X34" s="36">
        <v>0</v>
      </c>
      <c r="Y34" s="37">
        <v>0.2</v>
      </c>
      <c r="Z34" s="32">
        <v>79</v>
      </c>
      <c r="AB34" s="30" t="s">
        <v>37</v>
      </c>
      <c r="AC34" s="36">
        <v>1</v>
      </c>
      <c r="AD34" s="36">
        <v>1</v>
      </c>
      <c r="AE34" s="36">
        <v>1</v>
      </c>
      <c r="AF34" s="36">
        <v>2</v>
      </c>
      <c r="AG34" s="36">
        <v>1</v>
      </c>
      <c r="AH34" s="37">
        <v>1.2</v>
      </c>
      <c r="AI34" s="32">
        <v>56</v>
      </c>
      <c r="AK34" s="30" t="s">
        <v>37</v>
      </c>
      <c r="AL34" s="36">
        <v>1</v>
      </c>
      <c r="AM34" s="36">
        <v>1</v>
      </c>
      <c r="AN34" s="36">
        <v>1</v>
      </c>
      <c r="AO34" s="36">
        <v>3</v>
      </c>
      <c r="AP34" s="36">
        <v>1</v>
      </c>
      <c r="AQ34" s="37">
        <v>1.4</v>
      </c>
      <c r="AR34" s="32">
        <v>52</v>
      </c>
    </row>
    <row r="35" spans="1:44" x14ac:dyDescent="0.25">
      <c r="A35" s="30" t="s">
        <v>38</v>
      </c>
      <c r="B35" s="36">
        <v>9</v>
      </c>
      <c r="C35" s="36">
        <v>6</v>
      </c>
      <c r="D35" s="36">
        <v>12</v>
      </c>
      <c r="E35" s="36">
        <v>11</v>
      </c>
      <c r="F35" s="36">
        <v>7</v>
      </c>
      <c r="G35" s="37">
        <v>9</v>
      </c>
      <c r="H35" s="32">
        <v>50</v>
      </c>
      <c r="J35" s="30" t="s">
        <v>38</v>
      </c>
      <c r="K35" s="36">
        <v>1</v>
      </c>
      <c r="L35" s="36">
        <v>2</v>
      </c>
      <c r="M35" s="36">
        <v>2</v>
      </c>
      <c r="N35" s="36">
        <v>7</v>
      </c>
      <c r="O35" s="36">
        <v>2</v>
      </c>
      <c r="P35" s="37">
        <v>2.8</v>
      </c>
      <c r="Q35" s="32">
        <v>26</v>
      </c>
      <c r="S35" s="30" t="s">
        <v>38</v>
      </c>
      <c r="T35" s="36">
        <v>1</v>
      </c>
      <c r="U35" s="36">
        <v>2</v>
      </c>
      <c r="V35" s="36">
        <v>2</v>
      </c>
      <c r="W35" s="36">
        <v>8</v>
      </c>
      <c r="X35" s="36">
        <v>2</v>
      </c>
      <c r="Y35" s="37">
        <v>3</v>
      </c>
      <c r="Z35" s="32">
        <v>25</v>
      </c>
      <c r="AB35" s="30" t="s">
        <v>38</v>
      </c>
      <c r="AC35" s="36">
        <v>3</v>
      </c>
      <c r="AD35" s="36">
        <v>3</v>
      </c>
      <c r="AE35" s="36">
        <v>1</v>
      </c>
      <c r="AF35" s="36">
        <v>2</v>
      </c>
      <c r="AG35" s="36">
        <v>1</v>
      </c>
      <c r="AH35" s="37">
        <v>2</v>
      </c>
      <c r="AI35" s="32">
        <v>42</v>
      </c>
      <c r="AK35" s="30" t="s">
        <v>38</v>
      </c>
      <c r="AL35" s="36">
        <v>3</v>
      </c>
      <c r="AM35" s="36">
        <v>3</v>
      </c>
      <c r="AN35" s="36">
        <v>1</v>
      </c>
      <c r="AO35" s="36">
        <v>2</v>
      </c>
      <c r="AP35" s="36">
        <v>1</v>
      </c>
      <c r="AQ35" s="37">
        <v>2</v>
      </c>
      <c r="AR35" s="32">
        <v>42</v>
      </c>
    </row>
    <row r="36" spans="1:44" x14ac:dyDescent="0.25">
      <c r="A36" s="30" t="s">
        <v>39</v>
      </c>
      <c r="B36" s="36">
        <v>112</v>
      </c>
      <c r="C36" s="36">
        <v>107</v>
      </c>
      <c r="D36" s="36">
        <v>116</v>
      </c>
      <c r="E36" s="36">
        <v>128</v>
      </c>
      <c r="F36" s="36">
        <v>137</v>
      </c>
      <c r="G36" s="37">
        <v>120</v>
      </c>
      <c r="H36" s="32">
        <v>4</v>
      </c>
      <c r="J36" s="30" t="s">
        <v>39</v>
      </c>
      <c r="K36" s="36">
        <v>9</v>
      </c>
      <c r="L36" s="36">
        <v>3</v>
      </c>
      <c r="M36" s="36">
        <v>4</v>
      </c>
      <c r="N36" s="36">
        <v>11</v>
      </c>
      <c r="O36" s="36">
        <v>8</v>
      </c>
      <c r="P36" s="37">
        <v>7</v>
      </c>
      <c r="Q36" s="32">
        <v>7</v>
      </c>
      <c r="S36" s="30" t="s">
        <v>39</v>
      </c>
      <c r="T36" s="36">
        <v>8</v>
      </c>
      <c r="U36" s="36">
        <v>3</v>
      </c>
      <c r="V36" s="36">
        <v>4</v>
      </c>
      <c r="W36" s="36">
        <v>11</v>
      </c>
      <c r="X36" s="36">
        <v>8</v>
      </c>
      <c r="Y36" s="37">
        <v>6.8</v>
      </c>
      <c r="Z36" s="32">
        <v>7</v>
      </c>
      <c r="AB36" s="30" t="s">
        <v>39</v>
      </c>
      <c r="AC36" s="36">
        <v>11</v>
      </c>
      <c r="AD36" s="36">
        <v>12</v>
      </c>
      <c r="AE36" s="36">
        <v>14</v>
      </c>
      <c r="AF36" s="36">
        <v>9</v>
      </c>
      <c r="AG36" s="36">
        <v>9</v>
      </c>
      <c r="AH36" s="37">
        <v>11</v>
      </c>
      <c r="AI36" s="32">
        <v>7</v>
      </c>
      <c r="AK36" s="30" t="s">
        <v>39</v>
      </c>
      <c r="AL36" s="36">
        <v>12</v>
      </c>
      <c r="AM36" s="36">
        <v>12</v>
      </c>
      <c r="AN36" s="36">
        <v>14</v>
      </c>
      <c r="AO36" s="36">
        <v>9</v>
      </c>
      <c r="AP36" s="36">
        <v>10</v>
      </c>
      <c r="AQ36" s="37">
        <v>11.4</v>
      </c>
      <c r="AR36" s="32">
        <v>7</v>
      </c>
    </row>
    <row r="37" spans="1:44" x14ac:dyDescent="0.25">
      <c r="A37" s="30" t="s">
        <v>40</v>
      </c>
      <c r="B37" s="36">
        <v>14</v>
      </c>
      <c r="C37" s="36">
        <v>7</v>
      </c>
      <c r="D37" s="36">
        <v>10</v>
      </c>
      <c r="E37" s="36">
        <v>16</v>
      </c>
      <c r="F37" s="36">
        <v>13</v>
      </c>
      <c r="G37" s="37">
        <v>12</v>
      </c>
      <c r="H37" s="32">
        <v>36</v>
      </c>
      <c r="J37" s="30" t="s">
        <v>40</v>
      </c>
      <c r="K37" s="36">
        <v>0</v>
      </c>
      <c r="L37" s="36">
        <v>1</v>
      </c>
      <c r="M37" s="36">
        <v>1</v>
      </c>
      <c r="N37" s="36">
        <v>3</v>
      </c>
      <c r="O37" s="36">
        <v>1</v>
      </c>
      <c r="P37" s="37">
        <v>1.2</v>
      </c>
      <c r="Q37" s="32">
        <v>52</v>
      </c>
      <c r="S37" s="30" t="s">
        <v>40</v>
      </c>
      <c r="T37" s="36">
        <v>0</v>
      </c>
      <c r="U37" s="36">
        <v>1</v>
      </c>
      <c r="V37" s="36">
        <v>1</v>
      </c>
      <c r="W37" s="36">
        <v>3</v>
      </c>
      <c r="X37" s="36">
        <v>1</v>
      </c>
      <c r="Y37" s="37">
        <v>1.2</v>
      </c>
      <c r="Z37" s="32">
        <v>52</v>
      </c>
      <c r="AB37" s="30" t="s">
        <v>40</v>
      </c>
      <c r="AC37" s="36">
        <v>1</v>
      </c>
      <c r="AD37" s="36">
        <v>0</v>
      </c>
      <c r="AE37" s="36">
        <v>2</v>
      </c>
      <c r="AF37" s="36">
        <v>1</v>
      </c>
      <c r="AG37" s="36">
        <v>1</v>
      </c>
      <c r="AH37" s="37">
        <v>1</v>
      </c>
      <c r="AI37" s="32">
        <v>62</v>
      </c>
      <c r="AK37" s="30" t="s">
        <v>40</v>
      </c>
      <c r="AL37" s="36">
        <v>1</v>
      </c>
      <c r="AM37" s="36">
        <v>0</v>
      </c>
      <c r="AN37" s="36">
        <v>1</v>
      </c>
      <c r="AO37" s="36">
        <v>1</v>
      </c>
      <c r="AP37" s="36">
        <v>1</v>
      </c>
      <c r="AQ37" s="37">
        <v>0.8</v>
      </c>
      <c r="AR37" s="32">
        <v>67</v>
      </c>
    </row>
    <row r="38" spans="1:44" x14ac:dyDescent="0.25">
      <c r="A38" s="30" t="s">
        <v>41</v>
      </c>
      <c r="B38" s="36">
        <v>109</v>
      </c>
      <c r="C38" s="36">
        <v>96</v>
      </c>
      <c r="D38" s="36">
        <v>107</v>
      </c>
      <c r="E38" s="36">
        <v>94</v>
      </c>
      <c r="F38" s="36">
        <v>102</v>
      </c>
      <c r="G38" s="37">
        <v>101.6</v>
      </c>
      <c r="H38" s="32">
        <v>5</v>
      </c>
      <c r="J38" s="30" t="s">
        <v>41</v>
      </c>
      <c r="K38" s="36">
        <v>4</v>
      </c>
      <c r="L38" s="36">
        <v>9</v>
      </c>
      <c r="M38" s="36">
        <v>6</v>
      </c>
      <c r="N38" s="36">
        <v>10</v>
      </c>
      <c r="O38" s="36">
        <v>10</v>
      </c>
      <c r="P38" s="37">
        <v>7.8</v>
      </c>
      <c r="Q38" s="32">
        <v>6</v>
      </c>
      <c r="S38" s="30" t="s">
        <v>41</v>
      </c>
      <c r="T38" s="36">
        <v>4</v>
      </c>
      <c r="U38" s="36">
        <v>9</v>
      </c>
      <c r="V38" s="36">
        <v>7</v>
      </c>
      <c r="W38" s="36">
        <v>10</v>
      </c>
      <c r="X38" s="36">
        <v>10</v>
      </c>
      <c r="Y38" s="37">
        <v>8</v>
      </c>
      <c r="Z38" s="32">
        <v>5</v>
      </c>
      <c r="AB38" s="30" t="s">
        <v>41</v>
      </c>
      <c r="AC38" s="36">
        <v>19</v>
      </c>
      <c r="AD38" s="36">
        <v>19</v>
      </c>
      <c r="AE38" s="36">
        <v>26</v>
      </c>
      <c r="AF38" s="36">
        <v>18</v>
      </c>
      <c r="AG38" s="36">
        <v>21</v>
      </c>
      <c r="AH38" s="37">
        <v>20.6</v>
      </c>
      <c r="AI38" s="32">
        <v>4</v>
      </c>
      <c r="AK38" s="30" t="s">
        <v>41</v>
      </c>
      <c r="AL38" s="36">
        <v>21</v>
      </c>
      <c r="AM38" s="36">
        <v>21</v>
      </c>
      <c r="AN38" s="36">
        <v>25</v>
      </c>
      <c r="AO38" s="36">
        <v>18</v>
      </c>
      <c r="AP38" s="36">
        <v>22</v>
      </c>
      <c r="AQ38" s="37">
        <v>21.4</v>
      </c>
      <c r="AR38" s="32">
        <v>4</v>
      </c>
    </row>
    <row r="39" spans="1:44" x14ac:dyDescent="0.25">
      <c r="A39" s="30" t="s">
        <v>42</v>
      </c>
      <c r="B39" s="36">
        <v>3</v>
      </c>
      <c r="C39" s="36">
        <v>1</v>
      </c>
      <c r="D39" s="36">
        <v>12</v>
      </c>
      <c r="E39" s="36">
        <v>4</v>
      </c>
      <c r="F39" s="36">
        <v>5</v>
      </c>
      <c r="G39" s="37">
        <v>5</v>
      </c>
      <c r="H39" s="32">
        <v>63</v>
      </c>
      <c r="J39" s="30" t="s">
        <v>42</v>
      </c>
      <c r="K39" s="36">
        <v>1</v>
      </c>
      <c r="L39" s="36">
        <v>1</v>
      </c>
      <c r="M39" s="36">
        <v>4</v>
      </c>
      <c r="N39" s="36">
        <v>0</v>
      </c>
      <c r="O39" s="36">
        <v>1</v>
      </c>
      <c r="P39" s="37">
        <v>1.4</v>
      </c>
      <c r="Q39" s="32">
        <v>46</v>
      </c>
      <c r="S39" s="30" t="s">
        <v>42</v>
      </c>
      <c r="T39" s="36">
        <v>1</v>
      </c>
      <c r="U39" s="36">
        <v>1</v>
      </c>
      <c r="V39" s="36">
        <v>4</v>
      </c>
      <c r="W39" s="36">
        <v>0</v>
      </c>
      <c r="X39" s="36">
        <v>1</v>
      </c>
      <c r="Y39" s="37">
        <v>1.4</v>
      </c>
      <c r="Z39" s="32">
        <v>46</v>
      </c>
      <c r="AB39" s="30" t="s">
        <v>42</v>
      </c>
      <c r="AC39" s="36">
        <v>1</v>
      </c>
      <c r="AD39" s="36">
        <v>0</v>
      </c>
      <c r="AE39" s="36">
        <v>3</v>
      </c>
      <c r="AF39" s="36">
        <v>1</v>
      </c>
      <c r="AG39" s="36">
        <v>1</v>
      </c>
      <c r="AH39" s="37">
        <v>1.2</v>
      </c>
      <c r="AI39" s="32">
        <v>56</v>
      </c>
      <c r="AK39" s="30" t="s">
        <v>42</v>
      </c>
      <c r="AL39" s="36">
        <v>1</v>
      </c>
      <c r="AM39" s="36">
        <v>0</v>
      </c>
      <c r="AN39" s="36">
        <v>3</v>
      </c>
      <c r="AO39" s="36">
        <v>1</v>
      </c>
      <c r="AP39" s="36">
        <v>1</v>
      </c>
      <c r="AQ39" s="37">
        <v>1.2</v>
      </c>
      <c r="AR39" s="32">
        <v>58</v>
      </c>
    </row>
    <row r="40" spans="1:44" x14ac:dyDescent="0.25">
      <c r="A40" s="30" t="s">
        <v>43</v>
      </c>
      <c r="B40" s="36">
        <v>34</v>
      </c>
      <c r="C40" s="36">
        <v>45</v>
      </c>
      <c r="D40" s="36">
        <v>55</v>
      </c>
      <c r="E40" s="36">
        <v>56</v>
      </c>
      <c r="F40" s="36">
        <v>49</v>
      </c>
      <c r="G40" s="37">
        <v>47.8</v>
      </c>
      <c r="H40" s="32">
        <v>9</v>
      </c>
      <c r="J40" s="30" t="s">
        <v>43</v>
      </c>
      <c r="K40" s="36">
        <v>5</v>
      </c>
      <c r="L40" s="36">
        <v>1</v>
      </c>
      <c r="M40" s="36">
        <v>3</v>
      </c>
      <c r="N40" s="36">
        <v>6</v>
      </c>
      <c r="O40" s="36">
        <v>10</v>
      </c>
      <c r="P40" s="37">
        <v>5</v>
      </c>
      <c r="Q40" s="32">
        <v>14</v>
      </c>
      <c r="S40" s="30" t="s">
        <v>43</v>
      </c>
      <c r="T40" s="36">
        <v>6</v>
      </c>
      <c r="U40" s="36">
        <v>1</v>
      </c>
      <c r="V40" s="36">
        <v>3</v>
      </c>
      <c r="W40" s="36">
        <v>6</v>
      </c>
      <c r="X40" s="36">
        <v>10</v>
      </c>
      <c r="Y40" s="37">
        <v>5.2</v>
      </c>
      <c r="Z40" s="32">
        <v>13</v>
      </c>
      <c r="AB40" s="30" t="s">
        <v>43</v>
      </c>
      <c r="AC40" s="36">
        <v>2</v>
      </c>
      <c r="AD40" s="36">
        <v>7</v>
      </c>
      <c r="AE40" s="36">
        <v>9</v>
      </c>
      <c r="AF40" s="36">
        <v>13</v>
      </c>
      <c r="AG40" s="36">
        <v>8</v>
      </c>
      <c r="AH40" s="37">
        <v>7.8</v>
      </c>
      <c r="AI40" s="32">
        <v>10</v>
      </c>
      <c r="AK40" s="30" t="s">
        <v>43</v>
      </c>
      <c r="AL40" s="36">
        <v>1</v>
      </c>
      <c r="AM40" s="36">
        <v>7</v>
      </c>
      <c r="AN40" s="36">
        <v>9</v>
      </c>
      <c r="AO40" s="36">
        <v>15</v>
      </c>
      <c r="AP40" s="36">
        <v>8</v>
      </c>
      <c r="AQ40" s="37">
        <v>8</v>
      </c>
      <c r="AR40" s="32">
        <v>10</v>
      </c>
    </row>
    <row r="41" spans="1:44" x14ac:dyDescent="0.25">
      <c r="A41" s="30" t="s">
        <v>44</v>
      </c>
      <c r="B41" s="36">
        <v>0</v>
      </c>
      <c r="C41" s="36">
        <v>1</v>
      </c>
      <c r="D41" s="36">
        <v>1</v>
      </c>
      <c r="E41" s="36">
        <v>2</v>
      </c>
      <c r="F41" s="36">
        <v>2</v>
      </c>
      <c r="G41" s="37">
        <v>1.2</v>
      </c>
      <c r="H41" s="32">
        <v>86</v>
      </c>
      <c r="J41" s="30" t="s">
        <v>44</v>
      </c>
      <c r="K41" s="36">
        <v>0</v>
      </c>
      <c r="L41" s="36">
        <v>0</v>
      </c>
      <c r="M41" s="36">
        <v>1</v>
      </c>
      <c r="N41" s="36">
        <v>0</v>
      </c>
      <c r="O41" s="36">
        <v>0</v>
      </c>
      <c r="P41" s="37">
        <v>0.2</v>
      </c>
      <c r="Q41" s="32">
        <v>79</v>
      </c>
      <c r="S41" s="30" t="s">
        <v>44</v>
      </c>
      <c r="T41" s="36">
        <v>0</v>
      </c>
      <c r="U41" s="36">
        <v>0</v>
      </c>
      <c r="V41" s="36">
        <v>1</v>
      </c>
      <c r="W41" s="36">
        <v>0</v>
      </c>
      <c r="X41" s="36">
        <v>0</v>
      </c>
      <c r="Y41" s="37">
        <v>0.2</v>
      </c>
      <c r="Z41" s="32">
        <v>79</v>
      </c>
      <c r="AB41" s="30" t="s">
        <v>44</v>
      </c>
      <c r="AC41" s="36">
        <v>0</v>
      </c>
      <c r="AD41" s="36">
        <v>0</v>
      </c>
      <c r="AE41" s="36">
        <v>0</v>
      </c>
      <c r="AF41" s="36">
        <v>2</v>
      </c>
      <c r="AG41" s="36">
        <v>0</v>
      </c>
      <c r="AH41" s="37">
        <v>0.4</v>
      </c>
      <c r="AI41" s="32">
        <v>77</v>
      </c>
      <c r="AK41" s="30" t="s">
        <v>44</v>
      </c>
      <c r="AL41" s="36">
        <v>0</v>
      </c>
      <c r="AM41" s="36">
        <v>0</v>
      </c>
      <c r="AN41" s="36">
        <v>0</v>
      </c>
      <c r="AO41" s="36">
        <v>2</v>
      </c>
      <c r="AP41" s="36">
        <v>0</v>
      </c>
      <c r="AQ41" s="37">
        <v>0.4</v>
      </c>
      <c r="AR41" s="32">
        <v>78</v>
      </c>
    </row>
    <row r="42" spans="1:44" x14ac:dyDescent="0.25">
      <c r="A42" s="30" t="s">
        <v>45</v>
      </c>
      <c r="B42" s="36">
        <v>0</v>
      </c>
      <c r="C42" s="36">
        <v>0</v>
      </c>
      <c r="D42" s="36">
        <v>0</v>
      </c>
      <c r="E42" s="36">
        <v>1</v>
      </c>
      <c r="F42" s="36">
        <v>0</v>
      </c>
      <c r="G42" s="37">
        <v>0.2</v>
      </c>
      <c r="H42" s="32">
        <v>95</v>
      </c>
      <c r="J42" s="30" t="s">
        <v>45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0</v>
      </c>
      <c r="Q42" s="32">
        <v>92</v>
      </c>
      <c r="S42" s="30" t="s">
        <v>45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7">
        <v>0</v>
      </c>
      <c r="Z42" s="32">
        <v>92</v>
      </c>
      <c r="AB42" s="30" t="s">
        <v>45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7">
        <v>0</v>
      </c>
      <c r="AI42" s="32">
        <v>94</v>
      </c>
      <c r="AK42" s="30" t="s">
        <v>45</v>
      </c>
      <c r="AL42" s="36">
        <v>0</v>
      </c>
      <c r="AM42" s="36">
        <v>0</v>
      </c>
      <c r="AN42" s="36">
        <v>0</v>
      </c>
      <c r="AO42" s="36">
        <v>0</v>
      </c>
      <c r="AP42" s="36">
        <v>0</v>
      </c>
      <c r="AQ42" s="37">
        <v>0</v>
      </c>
      <c r="AR42" s="32">
        <v>93</v>
      </c>
    </row>
    <row r="43" spans="1:44" x14ac:dyDescent="0.25">
      <c r="A43" s="30" t="s">
        <v>46</v>
      </c>
      <c r="B43" s="36">
        <v>8</v>
      </c>
      <c r="C43" s="36">
        <v>8</v>
      </c>
      <c r="D43" s="36">
        <v>7</v>
      </c>
      <c r="E43" s="36">
        <v>7</v>
      </c>
      <c r="F43" s="36">
        <v>8</v>
      </c>
      <c r="G43" s="37">
        <v>7.6</v>
      </c>
      <c r="H43" s="32">
        <v>56</v>
      </c>
      <c r="J43" s="30" t="s">
        <v>46</v>
      </c>
      <c r="K43" s="36">
        <v>3</v>
      </c>
      <c r="L43" s="36">
        <v>2</v>
      </c>
      <c r="M43" s="36">
        <v>1</v>
      </c>
      <c r="N43" s="36">
        <v>1</v>
      </c>
      <c r="O43" s="36">
        <v>0</v>
      </c>
      <c r="P43" s="37">
        <v>1.4</v>
      </c>
      <c r="Q43" s="32">
        <v>46</v>
      </c>
      <c r="S43" s="30" t="s">
        <v>46</v>
      </c>
      <c r="T43" s="36">
        <v>3</v>
      </c>
      <c r="U43" s="36">
        <v>2</v>
      </c>
      <c r="V43" s="36">
        <v>1</v>
      </c>
      <c r="W43" s="36">
        <v>1</v>
      </c>
      <c r="X43" s="36">
        <v>0</v>
      </c>
      <c r="Y43" s="37">
        <v>1.4</v>
      </c>
      <c r="Z43" s="32">
        <v>46</v>
      </c>
      <c r="AB43" s="30" t="s">
        <v>46</v>
      </c>
      <c r="AC43" s="36">
        <v>0</v>
      </c>
      <c r="AD43" s="36">
        <v>3</v>
      </c>
      <c r="AE43" s="36">
        <v>2</v>
      </c>
      <c r="AF43" s="36">
        <v>2</v>
      </c>
      <c r="AG43" s="36">
        <v>1</v>
      </c>
      <c r="AH43" s="37">
        <v>1.6</v>
      </c>
      <c r="AI43" s="32">
        <v>49</v>
      </c>
      <c r="AK43" s="30" t="s">
        <v>46</v>
      </c>
      <c r="AL43" s="36">
        <v>0</v>
      </c>
      <c r="AM43" s="36">
        <v>3</v>
      </c>
      <c r="AN43" s="36">
        <v>2</v>
      </c>
      <c r="AO43" s="36">
        <v>2</v>
      </c>
      <c r="AP43" s="36">
        <v>1</v>
      </c>
      <c r="AQ43" s="37">
        <v>1.6</v>
      </c>
      <c r="AR43" s="32">
        <v>48</v>
      </c>
    </row>
    <row r="44" spans="1:44" x14ac:dyDescent="0.25">
      <c r="A44" s="30" t="s">
        <v>47</v>
      </c>
      <c r="B44" s="36">
        <v>1</v>
      </c>
      <c r="C44" s="36">
        <v>2</v>
      </c>
      <c r="D44" s="36">
        <v>2</v>
      </c>
      <c r="E44" s="36">
        <v>4</v>
      </c>
      <c r="F44" s="36">
        <v>1</v>
      </c>
      <c r="G44" s="37">
        <v>2</v>
      </c>
      <c r="H44" s="32">
        <v>79</v>
      </c>
      <c r="J44" s="30" t="s">
        <v>47</v>
      </c>
      <c r="K44" s="36">
        <v>0</v>
      </c>
      <c r="L44" s="36">
        <v>1</v>
      </c>
      <c r="M44" s="36">
        <v>0</v>
      </c>
      <c r="N44" s="36">
        <v>0</v>
      </c>
      <c r="O44" s="36">
        <v>1</v>
      </c>
      <c r="P44" s="37">
        <v>0.4</v>
      </c>
      <c r="Q44" s="32">
        <v>73</v>
      </c>
      <c r="S44" s="30" t="s">
        <v>47</v>
      </c>
      <c r="T44" s="36">
        <v>0</v>
      </c>
      <c r="U44" s="36">
        <v>1</v>
      </c>
      <c r="V44" s="36">
        <v>0</v>
      </c>
      <c r="W44" s="36">
        <v>0</v>
      </c>
      <c r="X44" s="36">
        <v>1</v>
      </c>
      <c r="Y44" s="37">
        <v>0.4</v>
      </c>
      <c r="Z44" s="32">
        <v>73</v>
      </c>
      <c r="AB44" s="30" t="s">
        <v>47</v>
      </c>
      <c r="AC44" s="36">
        <v>0</v>
      </c>
      <c r="AD44" s="36">
        <v>0</v>
      </c>
      <c r="AE44" s="36">
        <v>1</v>
      </c>
      <c r="AF44" s="36">
        <v>1</v>
      </c>
      <c r="AG44" s="36">
        <v>0</v>
      </c>
      <c r="AH44" s="37">
        <v>0.4</v>
      </c>
      <c r="AI44" s="32">
        <v>77</v>
      </c>
      <c r="AK44" s="30" t="s">
        <v>47</v>
      </c>
      <c r="AL44" s="36">
        <v>0</v>
      </c>
      <c r="AM44" s="36">
        <v>0</v>
      </c>
      <c r="AN44" s="36">
        <v>2</v>
      </c>
      <c r="AO44" s="36">
        <v>1</v>
      </c>
      <c r="AP44" s="36">
        <v>0</v>
      </c>
      <c r="AQ44" s="37">
        <v>0.6</v>
      </c>
      <c r="AR44" s="32">
        <v>73</v>
      </c>
    </row>
    <row r="45" spans="1:44" x14ac:dyDescent="0.25">
      <c r="A45" s="30" t="s">
        <v>48</v>
      </c>
      <c r="B45" s="36">
        <v>185</v>
      </c>
      <c r="C45" s="36">
        <v>182</v>
      </c>
      <c r="D45" s="36">
        <v>160</v>
      </c>
      <c r="E45" s="36">
        <v>144</v>
      </c>
      <c r="F45" s="36">
        <v>199</v>
      </c>
      <c r="G45" s="37">
        <v>174</v>
      </c>
      <c r="H45" s="32">
        <v>3</v>
      </c>
      <c r="J45" s="30" t="s">
        <v>48</v>
      </c>
      <c r="K45" s="36">
        <v>11</v>
      </c>
      <c r="L45" s="36">
        <v>23</v>
      </c>
      <c r="M45" s="36">
        <v>13</v>
      </c>
      <c r="N45" s="36">
        <v>14</v>
      </c>
      <c r="O45" s="36">
        <v>25</v>
      </c>
      <c r="P45" s="37">
        <v>17.2</v>
      </c>
      <c r="Q45" s="32">
        <v>3</v>
      </c>
      <c r="S45" s="30" t="s">
        <v>48</v>
      </c>
      <c r="T45" s="36">
        <v>11</v>
      </c>
      <c r="U45" s="36">
        <v>23</v>
      </c>
      <c r="V45" s="36">
        <v>14</v>
      </c>
      <c r="W45" s="36">
        <v>14</v>
      </c>
      <c r="X45" s="36">
        <v>25</v>
      </c>
      <c r="Y45" s="37">
        <v>17.399999999999999</v>
      </c>
      <c r="Z45" s="32">
        <v>3</v>
      </c>
      <c r="AB45" s="30" t="s">
        <v>48</v>
      </c>
      <c r="AC45" s="36">
        <v>18</v>
      </c>
      <c r="AD45" s="36">
        <v>18</v>
      </c>
      <c r="AE45" s="36">
        <v>13</v>
      </c>
      <c r="AF45" s="36">
        <v>10</v>
      </c>
      <c r="AG45" s="36">
        <v>17</v>
      </c>
      <c r="AH45" s="37">
        <v>15.2</v>
      </c>
      <c r="AI45" s="32">
        <v>5</v>
      </c>
      <c r="AK45" s="30" t="s">
        <v>48</v>
      </c>
      <c r="AL45" s="36">
        <v>19</v>
      </c>
      <c r="AM45" s="36">
        <v>19</v>
      </c>
      <c r="AN45" s="36">
        <v>14</v>
      </c>
      <c r="AO45" s="36">
        <v>10</v>
      </c>
      <c r="AP45" s="36">
        <v>21</v>
      </c>
      <c r="AQ45" s="37">
        <v>16.600000000000001</v>
      </c>
      <c r="AR45" s="32">
        <v>5</v>
      </c>
    </row>
    <row r="46" spans="1:44" x14ac:dyDescent="0.25">
      <c r="A46" s="30" t="s">
        <v>49</v>
      </c>
      <c r="B46" s="36">
        <v>8</v>
      </c>
      <c r="C46" s="36">
        <v>10</v>
      </c>
      <c r="D46" s="36">
        <v>12</v>
      </c>
      <c r="E46" s="36">
        <v>14</v>
      </c>
      <c r="F46" s="36">
        <v>14</v>
      </c>
      <c r="G46" s="37">
        <v>11.6</v>
      </c>
      <c r="H46" s="32">
        <v>37</v>
      </c>
      <c r="J46" s="30" t="s">
        <v>49</v>
      </c>
      <c r="K46" s="36">
        <v>2</v>
      </c>
      <c r="L46" s="36">
        <v>3</v>
      </c>
      <c r="M46" s="36">
        <v>1</v>
      </c>
      <c r="N46" s="36">
        <v>2</v>
      </c>
      <c r="O46" s="36">
        <v>1</v>
      </c>
      <c r="P46" s="37">
        <v>1.8</v>
      </c>
      <c r="Q46" s="32">
        <v>39</v>
      </c>
      <c r="S46" s="30" t="s">
        <v>49</v>
      </c>
      <c r="T46" s="36">
        <v>2</v>
      </c>
      <c r="U46" s="36">
        <v>4</v>
      </c>
      <c r="V46" s="36">
        <v>1</v>
      </c>
      <c r="W46" s="36">
        <v>2</v>
      </c>
      <c r="X46" s="36">
        <v>1</v>
      </c>
      <c r="Y46" s="37">
        <v>2</v>
      </c>
      <c r="Z46" s="32">
        <v>36</v>
      </c>
      <c r="AB46" s="30" t="s">
        <v>49</v>
      </c>
      <c r="AC46" s="36">
        <v>0</v>
      </c>
      <c r="AD46" s="36">
        <v>3</v>
      </c>
      <c r="AE46" s="36">
        <v>2</v>
      </c>
      <c r="AF46" s="36">
        <v>1</v>
      </c>
      <c r="AG46" s="36">
        <v>4</v>
      </c>
      <c r="AH46" s="37">
        <v>2</v>
      </c>
      <c r="AI46" s="32">
        <v>42</v>
      </c>
      <c r="AK46" s="30" t="s">
        <v>49</v>
      </c>
      <c r="AL46" s="36">
        <v>0</v>
      </c>
      <c r="AM46" s="36">
        <v>3</v>
      </c>
      <c r="AN46" s="36">
        <v>2</v>
      </c>
      <c r="AO46" s="36">
        <v>1</v>
      </c>
      <c r="AP46" s="36">
        <v>4</v>
      </c>
      <c r="AQ46" s="37">
        <v>2</v>
      </c>
      <c r="AR46" s="32">
        <v>42</v>
      </c>
    </row>
    <row r="47" spans="1:44" x14ac:dyDescent="0.25">
      <c r="A47" s="30" t="s">
        <v>50</v>
      </c>
      <c r="B47" s="36">
        <v>12</v>
      </c>
      <c r="C47" s="36">
        <v>28</v>
      </c>
      <c r="D47" s="36">
        <v>21</v>
      </c>
      <c r="E47" s="36">
        <v>25</v>
      </c>
      <c r="F47" s="36">
        <v>25</v>
      </c>
      <c r="G47" s="37">
        <v>22.2</v>
      </c>
      <c r="H47" s="32">
        <v>25</v>
      </c>
      <c r="J47" s="30" t="s">
        <v>50</v>
      </c>
      <c r="K47" s="36">
        <v>4</v>
      </c>
      <c r="L47" s="36">
        <v>7</v>
      </c>
      <c r="M47" s="36">
        <v>5</v>
      </c>
      <c r="N47" s="36">
        <v>4</v>
      </c>
      <c r="O47" s="36">
        <v>3</v>
      </c>
      <c r="P47" s="37">
        <v>4.5999999999999996</v>
      </c>
      <c r="Q47" s="32">
        <v>17</v>
      </c>
      <c r="S47" s="30" t="s">
        <v>50</v>
      </c>
      <c r="T47" s="36">
        <v>4</v>
      </c>
      <c r="U47" s="36">
        <v>7</v>
      </c>
      <c r="V47" s="36">
        <v>5</v>
      </c>
      <c r="W47" s="36">
        <v>4</v>
      </c>
      <c r="X47" s="36">
        <v>3</v>
      </c>
      <c r="Y47" s="37">
        <v>4.5999999999999996</v>
      </c>
      <c r="Z47" s="32">
        <v>16</v>
      </c>
      <c r="AB47" s="30" t="s">
        <v>50</v>
      </c>
      <c r="AC47" s="36">
        <v>4</v>
      </c>
      <c r="AD47" s="36">
        <v>3</v>
      </c>
      <c r="AE47" s="36">
        <v>5</v>
      </c>
      <c r="AF47" s="36">
        <v>4</v>
      </c>
      <c r="AG47" s="36">
        <v>2</v>
      </c>
      <c r="AH47" s="37">
        <v>3.6</v>
      </c>
      <c r="AI47" s="32">
        <v>23</v>
      </c>
      <c r="AK47" s="30" t="s">
        <v>50</v>
      </c>
      <c r="AL47" s="36">
        <v>4</v>
      </c>
      <c r="AM47" s="36">
        <v>4</v>
      </c>
      <c r="AN47" s="36">
        <v>5</v>
      </c>
      <c r="AO47" s="36">
        <v>4</v>
      </c>
      <c r="AP47" s="36">
        <v>2</v>
      </c>
      <c r="AQ47" s="37">
        <v>3.8</v>
      </c>
      <c r="AR47" s="32">
        <v>23</v>
      </c>
    </row>
    <row r="48" spans="1:44" x14ac:dyDescent="0.25">
      <c r="A48" s="30" t="s">
        <v>51</v>
      </c>
      <c r="B48" s="36">
        <v>16</v>
      </c>
      <c r="C48" s="36">
        <v>10</v>
      </c>
      <c r="D48" s="36">
        <v>6</v>
      </c>
      <c r="E48" s="36">
        <v>6</v>
      </c>
      <c r="F48" s="36">
        <v>10</v>
      </c>
      <c r="G48" s="37">
        <v>9.6</v>
      </c>
      <c r="H48" s="32">
        <v>47</v>
      </c>
      <c r="J48" s="30" t="s">
        <v>51</v>
      </c>
      <c r="K48" s="36">
        <v>2</v>
      </c>
      <c r="L48" s="36">
        <v>2</v>
      </c>
      <c r="M48" s="36">
        <v>2</v>
      </c>
      <c r="N48" s="36">
        <v>1</v>
      </c>
      <c r="O48" s="36">
        <v>1</v>
      </c>
      <c r="P48" s="37">
        <v>1.6</v>
      </c>
      <c r="Q48" s="32">
        <v>42</v>
      </c>
      <c r="S48" s="30" t="s">
        <v>51</v>
      </c>
      <c r="T48" s="36">
        <v>2</v>
      </c>
      <c r="U48" s="36">
        <v>2</v>
      </c>
      <c r="V48" s="36">
        <v>2</v>
      </c>
      <c r="W48" s="36">
        <v>1</v>
      </c>
      <c r="X48" s="36">
        <v>1</v>
      </c>
      <c r="Y48" s="37">
        <v>1.6</v>
      </c>
      <c r="Z48" s="32">
        <v>43</v>
      </c>
      <c r="AB48" s="30" t="s">
        <v>51</v>
      </c>
      <c r="AC48" s="36">
        <v>0</v>
      </c>
      <c r="AD48" s="36">
        <v>0</v>
      </c>
      <c r="AE48" s="36">
        <v>3</v>
      </c>
      <c r="AF48" s="36">
        <v>2</v>
      </c>
      <c r="AG48" s="36">
        <v>2</v>
      </c>
      <c r="AH48" s="37">
        <v>1.4</v>
      </c>
      <c r="AI48" s="32">
        <v>53</v>
      </c>
      <c r="AK48" s="30" t="s">
        <v>51</v>
      </c>
      <c r="AL48" s="36">
        <v>0</v>
      </c>
      <c r="AM48" s="36">
        <v>0</v>
      </c>
      <c r="AN48" s="36">
        <v>3</v>
      </c>
      <c r="AO48" s="36">
        <v>2</v>
      </c>
      <c r="AP48" s="36">
        <v>2</v>
      </c>
      <c r="AQ48" s="37">
        <v>1.4</v>
      </c>
      <c r="AR48" s="32">
        <v>52</v>
      </c>
    </row>
    <row r="49" spans="1:44" x14ac:dyDescent="0.25">
      <c r="A49" s="30" t="s">
        <v>52</v>
      </c>
      <c r="B49" s="36">
        <v>17</v>
      </c>
      <c r="C49" s="36">
        <v>13</v>
      </c>
      <c r="D49" s="36">
        <v>13</v>
      </c>
      <c r="E49" s="36">
        <v>13</v>
      </c>
      <c r="F49" s="36">
        <v>15</v>
      </c>
      <c r="G49" s="37">
        <v>14.2</v>
      </c>
      <c r="H49" s="32">
        <v>31</v>
      </c>
      <c r="J49" s="30" t="s">
        <v>52</v>
      </c>
      <c r="K49" s="36">
        <v>3</v>
      </c>
      <c r="L49" s="36">
        <v>3</v>
      </c>
      <c r="M49" s="36">
        <v>0</v>
      </c>
      <c r="N49" s="36">
        <v>3</v>
      </c>
      <c r="O49" s="36">
        <v>3</v>
      </c>
      <c r="P49" s="37">
        <v>2.4</v>
      </c>
      <c r="Q49" s="32">
        <v>30</v>
      </c>
      <c r="S49" s="30" t="s">
        <v>52</v>
      </c>
      <c r="T49" s="36">
        <v>3</v>
      </c>
      <c r="U49" s="36">
        <v>3</v>
      </c>
      <c r="V49" s="36">
        <v>0</v>
      </c>
      <c r="W49" s="36">
        <v>3</v>
      </c>
      <c r="X49" s="36">
        <v>3</v>
      </c>
      <c r="Y49" s="37">
        <v>2.4</v>
      </c>
      <c r="Z49" s="32">
        <v>28</v>
      </c>
      <c r="AB49" s="30" t="s">
        <v>52</v>
      </c>
      <c r="AC49" s="36">
        <v>4</v>
      </c>
      <c r="AD49" s="36">
        <v>1</v>
      </c>
      <c r="AE49" s="36">
        <v>0</v>
      </c>
      <c r="AF49" s="36">
        <v>1</v>
      </c>
      <c r="AG49" s="36">
        <v>3</v>
      </c>
      <c r="AH49" s="37">
        <v>1.8</v>
      </c>
      <c r="AI49" s="32">
        <v>47</v>
      </c>
      <c r="AK49" s="30" t="s">
        <v>52</v>
      </c>
      <c r="AL49" s="36">
        <v>4</v>
      </c>
      <c r="AM49" s="36">
        <v>1</v>
      </c>
      <c r="AN49" s="36">
        <v>0</v>
      </c>
      <c r="AO49" s="36">
        <v>1</v>
      </c>
      <c r="AP49" s="36">
        <v>3</v>
      </c>
      <c r="AQ49" s="37">
        <v>1.8</v>
      </c>
      <c r="AR49" s="32">
        <v>47</v>
      </c>
    </row>
    <row r="50" spans="1:44" x14ac:dyDescent="0.25">
      <c r="A50" s="30" t="s">
        <v>53</v>
      </c>
      <c r="B50" s="36">
        <v>4</v>
      </c>
      <c r="C50" s="36">
        <v>0</v>
      </c>
      <c r="D50" s="36">
        <v>5</v>
      </c>
      <c r="E50" s="36">
        <v>4</v>
      </c>
      <c r="F50" s="36">
        <v>3</v>
      </c>
      <c r="G50" s="37">
        <v>3.2</v>
      </c>
      <c r="H50" s="32">
        <v>73</v>
      </c>
      <c r="J50" s="30" t="s">
        <v>53</v>
      </c>
      <c r="K50" s="36">
        <v>1</v>
      </c>
      <c r="L50" s="36">
        <v>0</v>
      </c>
      <c r="M50" s="36">
        <v>0</v>
      </c>
      <c r="N50" s="36">
        <v>0</v>
      </c>
      <c r="O50" s="36">
        <v>1</v>
      </c>
      <c r="P50" s="37">
        <v>0.4</v>
      </c>
      <c r="Q50" s="32">
        <v>73</v>
      </c>
      <c r="S50" s="30" t="s">
        <v>53</v>
      </c>
      <c r="T50" s="36">
        <v>1</v>
      </c>
      <c r="U50" s="36">
        <v>0</v>
      </c>
      <c r="V50" s="36">
        <v>0</v>
      </c>
      <c r="W50" s="36">
        <v>0</v>
      </c>
      <c r="X50" s="36">
        <v>1</v>
      </c>
      <c r="Y50" s="37">
        <v>0.4</v>
      </c>
      <c r="Z50" s="32">
        <v>73</v>
      </c>
      <c r="AB50" s="30" t="s">
        <v>53</v>
      </c>
      <c r="AC50" s="36">
        <v>0</v>
      </c>
      <c r="AD50" s="36">
        <v>0</v>
      </c>
      <c r="AE50" s="36">
        <v>1</v>
      </c>
      <c r="AF50" s="36">
        <v>1</v>
      </c>
      <c r="AG50" s="36">
        <v>0</v>
      </c>
      <c r="AH50" s="37">
        <v>0.4</v>
      </c>
      <c r="AI50" s="32">
        <v>77</v>
      </c>
      <c r="AK50" s="30" t="s">
        <v>53</v>
      </c>
      <c r="AL50" s="36">
        <v>0</v>
      </c>
      <c r="AM50" s="36">
        <v>0</v>
      </c>
      <c r="AN50" s="36">
        <v>1</v>
      </c>
      <c r="AO50" s="36">
        <v>1</v>
      </c>
      <c r="AP50" s="36">
        <v>0</v>
      </c>
      <c r="AQ50" s="37">
        <v>0.4</v>
      </c>
      <c r="AR50" s="32">
        <v>78</v>
      </c>
    </row>
    <row r="51" spans="1:44" x14ac:dyDescent="0.25">
      <c r="A51" s="30" t="s">
        <v>54</v>
      </c>
      <c r="B51" s="36">
        <v>12</v>
      </c>
      <c r="C51" s="36">
        <v>9</v>
      </c>
      <c r="D51" s="36">
        <v>7</v>
      </c>
      <c r="E51" s="36">
        <v>8</v>
      </c>
      <c r="F51" s="36">
        <v>10</v>
      </c>
      <c r="G51" s="37">
        <v>9.1999999999999993</v>
      </c>
      <c r="H51" s="32">
        <v>49</v>
      </c>
      <c r="J51" s="30" t="s">
        <v>54</v>
      </c>
      <c r="K51" s="36">
        <v>2</v>
      </c>
      <c r="L51" s="36">
        <v>2</v>
      </c>
      <c r="M51" s="36">
        <v>1</v>
      </c>
      <c r="N51" s="36">
        <v>2</v>
      </c>
      <c r="O51" s="36">
        <v>2</v>
      </c>
      <c r="P51" s="37">
        <v>1.8</v>
      </c>
      <c r="Q51" s="32">
        <v>39</v>
      </c>
      <c r="S51" s="30" t="s">
        <v>54</v>
      </c>
      <c r="T51" s="36">
        <v>2</v>
      </c>
      <c r="U51" s="36">
        <v>2</v>
      </c>
      <c r="V51" s="36">
        <v>1</v>
      </c>
      <c r="W51" s="36">
        <v>2</v>
      </c>
      <c r="X51" s="36">
        <v>2</v>
      </c>
      <c r="Y51" s="37">
        <v>1.8</v>
      </c>
      <c r="Z51" s="32">
        <v>40</v>
      </c>
      <c r="AB51" s="30" t="s">
        <v>54</v>
      </c>
      <c r="AC51" s="36">
        <v>1</v>
      </c>
      <c r="AD51" s="36">
        <v>2</v>
      </c>
      <c r="AE51" s="36">
        <v>3</v>
      </c>
      <c r="AF51" s="36">
        <v>0</v>
      </c>
      <c r="AG51" s="36">
        <v>1</v>
      </c>
      <c r="AH51" s="37">
        <v>1.4</v>
      </c>
      <c r="AI51" s="32">
        <v>53</v>
      </c>
      <c r="AK51" s="30" t="s">
        <v>54</v>
      </c>
      <c r="AL51" s="36">
        <v>1</v>
      </c>
      <c r="AM51" s="36">
        <v>2</v>
      </c>
      <c r="AN51" s="36">
        <v>3</v>
      </c>
      <c r="AO51" s="36">
        <v>0</v>
      </c>
      <c r="AP51" s="36">
        <v>1</v>
      </c>
      <c r="AQ51" s="37">
        <v>1.4</v>
      </c>
      <c r="AR51" s="32">
        <v>52</v>
      </c>
    </row>
    <row r="52" spans="1:44" x14ac:dyDescent="0.25">
      <c r="A52" s="30" t="s">
        <v>55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7">
        <v>0.2</v>
      </c>
      <c r="H52" s="32">
        <v>95</v>
      </c>
      <c r="J52" s="30" t="s">
        <v>55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7">
        <v>0</v>
      </c>
      <c r="Q52" s="32">
        <v>92</v>
      </c>
      <c r="S52" s="30" t="s">
        <v>55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7">
        <v>0</v>
      </c>
      <c r="Z52" s="32">
        <v>92</v>
      </c>
      <c r="AB52" s="30" t="s">
        <v>55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7">
        <v>0</v>
      </c>
      <c r="AI52" s="32">
        <v>94</v>
      </c>
      <c r="AK52" s="30" t="s">
        <v>55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7">
        <v>0</v>
      </c>
      <c r="AR52" s="32">
        <v>93</v>
      </c>
    </row>
    <row r="53" spans="1:44" x14ac:dyDescent="0.25">
      <c r="A53" s="30" t="s">
        <v>56</v>
      </c>
      <c r="B53" s="36">
        <v>23</v>
      </c>
      <c r="C53" s="36">
        <v>26</v>
      </c>
      <c r="D53" s="36">
        <v>27</v>
      </c>
      <c r="E53" s="36">
        <v>36</v>
      </c>
      <c r="F53" s="36">
        <v>30</v>
      </c>
      <c r="G53" s="37">
        <v>28.4</v>
      </c>
      <c r="H53" s="32">
        <v>19</v>
      </c>
      <c r="J53" s="30" t="s">
        <v>56</v>
      </c>
      <c r="K53" s="36">
        <v>5</v>
      </c>
      <c r="L53" s="36">
        <v>5</v>
      </c>
      <c r="M53" s="36">
        <v>1</v>
      </c>
      <c r="N53" s="36">
        <v>3</v>
      </c>
      <c r="O53" s="36">
        <v>3</v>
      </c>
      <c r="P53" s="37">
        <v>3.4</v>
      </c>
      <c r="Q53" s="32">
        <v>22</v>
      </c>
      <c r="S53" s="30" t="s">
        <v>56</v>
      </c>
      <c r="T53" s="36">
        <v>7</v>
      </c>
      <c r="U53" s="36">
        <v>5</v>
      </c>
      <c r="V53" s="36">
        <v>1</v>
      </c>
      <c r="W53" s="36">
        <v>3</v>
      </c>
      <c r="X53" s="36">
        <v>3</v>
      </c>
      <c r="Y53" s="37">
        <v>3.8</v>
      </c>
      <c r="Z53" s="32">
        <v>20</v>
      </c>
      <c r="AB53" s="30" t="s">
        <v>56</v>
      </c>
      <c r="AC53" s="36">
        <v>3</v>
      </c>
      <c r="AD53" s="36">
        <v>7</v>
      </c>
      <c r="AE53" s="36">
        <v>11</v>
      </c>
      <c r="AF53" s="36">
        <v>8</v>
      </c>
      <c r="AG53" s="36">
        <v>5</v>
      </c>
      <c r="AH53" s="37">
        <v>6.8</v>
      </c>
      <c r="AI53" s="32">
        <v>12</v>
      </c>
      <c r="AK53" s="30" t="s">
        <v>56</v>
      </c>
      <c r="AL53" s="36">
        <v>3</v>
      </c>
      <c r="AM53" s="36">
        <v>7</v>
      </c>
      <c r="AN53" s="36">
        <v>11</v>
      </c>
      <c r="AO53" s="36">
        <v>9</v>
      </c>
      <c r="AP53" s="36">
        <v>5</v>
      </c>
      <c r="AQ53" s="37">
        <v>7</v>
      </c>
      <c r="AR53" s="32">
        <v>12</v>
      </c>
    </row>
    <row r="54" spans="1:44" x14ac:dyDescent="0.25">
      <c r="A54" s="30" t="s">
        <v>57</v>
      </c>
      <c r="B54" s="36">
        <v>5</v>
      </c>
      <c r="C54" s="36">
        <v>5</v>
      </c>
      <c r="D54" s="36">
        <v>3</v>
      </c>
      <c r="E54" s="36">
        <v>2</v>
      </c>
      <c r="F54" s="36">
        <v>2</v>
      </c>
      <c r="G54" s="37">
        <v>3.4</v>
      </c>
      <c r="H54" s="32">
        <v>70</v>
      </c>
      <c r="J54" s="30" t="s">
        <v>57</v>
      </c>
      <c r="K54" s="36">
        <v>1</v>
      </c>
      <c r="L54" s="36">
        <v>0</v>
      </c>
      <c r="M54" s="36">
        <v>1</v>
      </c>
      <c r="N54" s="36">
        <v>0</v>
      </c>
      <c r="O54" s="36">
        <v>0</v>
      </c>
      <c r="P54" s="37">
        <v>0.4</v>
      </c>
      <c r="Q54" s="32">
        <v>73</v>
      </c>
      <c r="S54" s="30" t="s">
        <v>57</v>
      </c>
      <c r="T54" s="36">
        <v>1</v>
      </c>
      <c r="U54" s="36">
        <v>0</v>
      </c>
      <c r="V54" s="36">
        <v>1</v>
      </c>
      <c r="W54" s="36">
        <v>0</v>
      </c>
      <c r="X54" s="36">
        <v>0</v>
      </c>
      <c r="Y54" s="37">
        <v>0.4</v>
      </c>
      <c r="Z54" s="32">
        <v>73</v>
      </c>
      <c r="AB54" s="30" t="s">
        <v>57</v>
      </c>
      <c r="AC54" s="36">
        <v>2</v>
      </c>
      <c r="AD54" s="36">
        <v>1</v>
      </c>
      <c r="AE54" s="36">
        <v>1</v>
      </c>
      <c r="AF54" s="36">
        <v>0</v>
      </c>
      <c r="AG54" s="36">
        <v>1</v>
      </c>
      <c r="AH54" s="37">
        <v>1</v>
      </c>
      <c r="AI54" s="32">
        <v>62</v>
      </c>
      <c r="AK54" s="30" t="s">
        <v>57</v>
      </c>
      <c r="AL54" s="36">
        <v>2</v>
      </c>
      <c r="AM54" s="36">
        <v>1</v>
      </c>
      <c r="AN54" s="36">
        <v>1</v>
      </c>
      <c r="AO54" s="36">
        <v>0</v>
      </c>
      <c r="AP54" s="36">
        <v>1</v>
      </c>
      <c r="AQ54" s="37">
        <v>1</v>
      </c>
      <c r="AR54" s="32">
        <v>63</v>
      </c>
    </row>
    <row r="55" spans="1:44" x14ac:dyDescent="0.25">
      <c r="A55" s="30" t="s">
        <v>58</v>
      </c>
      <c r="B55" s="36">
        <v>17</v>
      </c>
      <c r="C55" s="36">
        <v>37</v>
      </c>
      <c r="D55" s="36">
        <v>33</v>
      </c>
      <c r="E55" s="36">
        <v>31</v>
      </c>
      <c r="F55" s="36">
        <v>30</v>
      </c>
      <c r="G55" s="37">
        <v>29.6</v>
      </c>
      <c r="H55" s="32">
        <v>18</v>
      </c>
      <c r="J55" s="30" t="s">
        <v>58</v>
      </c>
      <c r="K55" s="36">
        <v>7</v>
      </c>
      <c r="L55" s="36">
        <v>7</v>
      </c>
      <c r="M55" s="36">
        <v>2</v>
      </c>
      <c r="N55" s="36">
        <v>6</v>
      </c>
      <c r="O55" s="36">
        <v>5</v>
      </c>
      <c r="P55" s="37">
        <v>5.4</v>
      </c>
      <c r="Q55" s="32">
        <v>10</v>
      </c>
      <c r="S55" s="30" t="s">
        <v>58</v>
      </c>
      <c r="T55" s="36">
        <v>7</v>
      </c>
      <c r="U55" s="36">
        <v>7</v>
      </c>
      <c r="V55" s="36">
        <v>2</v>
      </c>
      <c r="W55" s="36">
        <v>6</v>
      </c>
      <c r="X55" s="36">
        <v>5</v>
      </c>
      <c r="Y55" s="37">
        <v>5.4</v>
      </c>
      <c r="Z55" s="32">
        <v>10</v>
      </c>
      <c r="AB55" s="30" t="s">
        <v>58</v>
      </c>
      <c r="AC55" s="36">
        <v>3</v>
      </c>
      <c r="AD55" s="36">
        <v>7</v>
      </c>
      <c r="AE55" s="36">
        <v>3</v>
      </c>
      <c r="AF55" s="36">
        <v>6</v>
      </c>
      <c r="AG55" s="36">
        <v>6</v>
      </c>
      <c r="AH55" s="37">
        <v>5</v>
      </c>
      <c r="AI55" s="32">
        <v>18</v>
      </c>
      <c r="AK55" s="30" t="s">
        <v>58</v>
      </c>
      <c r="AL55" s="36">
        <v>3</v>
      </c>
      <c r="AM55" s="36">
        <v>7</v>
      </c>
      <c r="AN55" s="36">
        <v>3</v>
      </c>
      <c r="AO55" s="36">
        <v>6</v>
      </c>
      <c r="AP55" s="36">
        <v>8</v>
      </c>
      <c r="AQ55" s="37">
        <v>5.4</v>
      </c>
      <c r="AR55" s="32">
        <v>17</v>
      </c>
    </row>
    <row r="56" spans="1:44" x14ac:dyDescent="0.25">
      <c r="A56" s="30" t="s">
        <v>59</v>
      </c>
      <c r="B56" s="36">
        <v>1</v>
      </c>
      <c r="C56" s="36">
        <v>2</v>
      </c>
      <c r="D56" s="36">
        <v>0</v>
      </c>
      <c r="E56" s="36">
        <v>1</v>
      </c>
      <c r="F56" s="36">
        <v>2</v>
      </c>
      <c r="G56" s="37">
        <v>1.2</v>
      </c>
      <c r="H56" s="32">
        <v>86</v>
      </c>
      <c r="J56" s="30" t="s">
        <v>59</v>
      </c>
      <c r="K56" s="36">
        <v>0</v>
      </c>
      <c r="L56" s="36">
        <v>0</v>
      </c>
      <c r="M56" s="36">
        <v>0</v>
      </c>
      <c r="N56" s="36">
        <v>1</v>
      </c>
      <c r="O56" s="36">
        <v>0</v>
      </c>
      <c r="P56" s="37">
        <v>0.2</v>
      </c>
      <c r="Q56" s="32">
        <v>79</v>
      </c>
      <c r="S56" s="30" t="s">
        <v>59</v>
      </c>
      <c r="T56" s="36">
        <v>0</v>
      </c>
      <c r="U56" s="36">
        <v>0</v>
      </c>
      <c r="V56" s="36">
        <v>0</v>
      </c>
      <c r="W56" s="36">
        <v>1</v>
      </c>
      <c r="X56" s="36">
        <v>0</v>
      </c>
      <c r="Y56" s="37">
        <v>0.2</v>
      </c>
      <c r="Z56" s="32">
        <v>79</v>
      </c>
      <c r="AB56" s="30" t="s">
        <v>59</v>
      </c>
      <c r="AC56" s="36">
        <v>1</v>
      </c>
      <c r="AD56" s="36">
        <v>1</v>
      </c>
      <c r="AE56" s="36">
        <v>0</v>
      </c>
      <c r="AF56" s="36">
        <v>0</v>
      </c>
      <c r="AG56" s="36">
        <v>1</v>
      </c>
      <c r="AH56" s="37">
        <v>0.6</v>
      </c>
      <c r="AI56" s="32">
        <v>72</v>
      </c>
      <c r="AK56" s="30" t="s">
        <v>59</v>
      </c>
      <c r="AL56" s="36">
        <v>1</v>
      </c>
      <c r="AM56" s="36">
        <v>1</v>
      </c>
      <c r="AN56" s="36">
        <v>0</v>
      </c>
      <c r="AO56" s="36">
        <v>0</v>
      </c>
      <c r="AP56" s="36">
        <v>1</v>
      </c>
      <c r="AQ56" s="37">
        <v>0.6</v>
      </c>
      <c r="AR56" s="32">
        <v>73</v>
      </c>
    </row>
    <row r="57" spans="1:44" x14ac:dyDescent="0.25">
      <c r="A57" s="30" t="s">
        <v>60</v>
      </c>
      <c r="B57" s="36">
        <v>11</v>
      </c>
      <c r="C57" s="36">
        <v>12</v>
      </c>
      <c r="D57" s="36">
        <v>16</v>
      </c>
      <c r="E57" s="36">
        <v>14</v>
      </c>
      <c r="F57" s="36">
        <v>15</v>
      </c>
      <c r="G57" s="37">
        <v>13.6</v>
      </c>
      <c r="H57" s="32">
        <v>32</v>
      </c>
      <c r="J57" s="30" t="s">
        <v>60</v>
      </c>
      <c r="K57" s="36">
        <v>3</v>
      </c>
      <c r="L57" s="36">
        <v>2</v>
      </c>
      <c r="M57" s="36">
        <v>3</v>
      </c>
      <c r="N57" s="36">
        <v>1</v>
      </c>
      <c r="O57" s="36">
        <v>4</v>
      </c>
      <c r="P57" s="37">
        <v>2.6</v>
      </c>
      <c r="Q57" s="32">
        <v>28</v>
      </c>
      <c r="S57" s="30" t="s">
        <v>60</v>
      </c>
      <c r="T57" s="36">
        <v>3</v>
      </c>
      <c r="U57" s="36">
        <v>2</v>
      </c>
      <c r="V57" s="36">
        <v>3</v>
      </c>
      <c r="W57" s="36">
        <v>1</v>
      </c>
      <c r="X57" s="36">
        <v>3</v>
      </c>
      <c r="Y57" s="37">
        <v>2.4</v>
      </c>
      <c r="Z57" s="32">
        <v>28</v>
      </c>
      <c r="AB57" s="30" t="s">
        <v>60</v>
      </c>
      <c r="AC57" s="36">
        <v>2</v>
      </c>
      <c r="AD57" s="36">
        <v>1</v>
      </c>
      <c r="AE57" s="36">
        <v>6</v>
      </c>
      <c r="AF57" s="36">
        <v>1</v>
      </c>
      <c r="AG57" s="36">
        <v>2</v>
      </c>
      <c r="AH57" s="37">
        <v>2.4</v>
      </c>
      <c r="AI57" s="32">
        <v>34</v>
      </c>
      <c r="AK57" s="30" t="s">
        <v>60</v>
      </c>
      <c r="AL57" s="36">
        <v>2</v>
      </c>
      <c r="AM57" s="36">
        <v>1</v>
      </c>
      <c r="AN57" s="36">
        <v>6</v>
      </c>
      <c r="AO57" s="36">
        <v>1</v>
      </c>
      <c r="AP57" s="36">
        <v>2</v>
      </c>
      <c r="AQ57" s="37">
        <v>2.4</v>
      </c>
      <c r="AR57" s="32">
        <v>36</v>
      </c>
    </row>
    <row r="58" spans="1:44" x14ac:dyDescent="0.25">
      <c r="A58" s="30" t="s">
        <v>61</v>
      </c>
      <c r="B58" s="36">
        <v>14</v>
      </c>
      <c r="C58" s="36">
        <v>13</v>
      </c>
      <c r="D58" s="36">
        <v>13</v>
      </c>
      <c r="E58" s="36">
        <v>16</v>
      </c>
      <c r="F58" s="36">
        <v>7</v>
      </c>
      <c r="G58" s="37">
        <v>12.6</v>
      </c>
      <c r="H58" s="32">
        <v>34</v>
      </c>
      <c r="J58" s="30" t="s">
        <v>61</v>
      </c>
      <c r="K58" s="36">
        <v>1</v>
      </c>
      <c r="L58" s="36">
        <v>4</v>
      </c>
      <c r="M58" s="36">
        <v>2</v>
      </c>
      <c r="N58" s="36">
        <v>1</v>
      </c>
      <c r="O58" s="36">
        <v>2</v>
      </c>
      <c r="P58" s="37">
        <v>2</v>
      </c>
      <c r="Q58" s="32">
        <v>36</v>
      </c>
      <c r="S58" s="30" t="s">
        <v>61</v>
      </c>
      <c r="T58" s="36">
        <v>1</v>
      </c>
      <c r="U58" s="36">
        <v>4</v>
      </c>
      <c r="V58" s="36">
        <v>2</v>
      </c>
      <c r="W58" s="36">
        <v>1</v>
      </c>
      <c r="X58" s="36">
        <v>2</v>
      </c>
      <c r="Y58" s="37">
        <v>2</v>
      </c>
      <c r="Z58" s="32">
        <v>36</v>
      </c>
      <c r="AB58" s="30" t="s">
        <v>61</v>
      </c>
      <c r="AC58" s="36">
        <v>1</v>
      </c>
      <c r="AD58" s="36">
        <v>1</v>
      </c>
      <c r="AE58" s="36">
        <v>1</v>
      </c>
      <c r="AF58" s="36">
        <v>1</v>
      </c>
      <c r="AG58" s="36">
        <v>1</v>
      </c>
      <c r="AH58" s="37">
        <v>1</v>
      </c>
      <c r="AI58" s="32">
        <v>62</v>
      </c>
      <c r="AK58" s="30" t="s">
        <v>61</v>
      </c>
      <c r="AL58" s="36">
        <v>1</v>
      </c>
      <c r="AM58" s="36">
        <v>1</v>
      </c>
      <c r="AN58" s="36">
        <v>1</v>
      </c>
      <c r="AO58" s="36">
        <v>1</v>
      </c>
      <c r="AP58" s="36">
        <v>1</v>
      </c>
      <c r="AQ58" s="37">
        <v>1</v>
      </c>
      <c r="AR58" s="32">
        <v>63</v>
      </c>
    </row>
    <row r="59" spans="1:44" x14ac:dyDescent="0.25">
      <c r="A59" s="30" t="s">
        <v>62</v>
      </c>
      <c r="B59" s="36">
        <v>7</v>
      </c>
      <c r="C59" s="36">
        <v>15</v>
      </c>
      <c r="D59" s="36">
        <v>13</v>
      </c>
      <c r="E59" s="36">
        <v>16</v>
      </c>
      <c r="F59" s="36">
        <v>3</v>
      </c>
      <c r="G59" s="37">
        <v>10.8</v>
      </c>
      <c r="H59" s="32">
        <v>44</v>
      </c>
      <c r="J59" s="30" t="s">
        <v>62</v>
      </c>
      <c r="K59" s="36">
        <v>0</v>
      </c>
      <c r="L59" s="36">
        <v>0</v>
      </c>
      <c r="M59" s="36">
        <v>1</v>
      </c>
      <c r="N59" s="36">
        <v>3</v>
      </c>
      <c r="O59" s="36">
        <v>0</v>
      </c>
      <c r="P59" s="37">
        <v>0.8</v>
      </c>
      <c r="Q59" s="32">
        <v>59</v>
      </c>
      <c r="S59" s="30" t="s">
        <v>62</v>
      </c>
      <c r="T59" s="36">
        <v>0</v>
      </c>
      <c r="U59" s="36">
        <v>0</v>
      </c>
      <c r="V59" s="36">
        <v>1</v>
      </c>
      <c r="W59" s="36">
        <v>3</v>
      </c>
      <c r="X59" s="36">
        <v>0</v>
      </c>
      <c r="Y59" s="37">
        <v>0.8</v>
      </c>
      <c r="Z59" s="32">
        <v>59</v>
      </c>
      <c r="AB59" s="30" t="s">
        <v>62</v>
      </c>
      <c r="AC59" s="36">
        <v>2</v>
      </c>
      <c r="AD59" s="36">
        <v>3</v>
      </c>
      <c r="AE59" s="36">
        <v>3</v>
      </c>
      <c r="AF59" s="36">
        <v>2</v>
      </c>
      <c r="AG59" s="36">
        <v>2</v>
      </c>
      <c r="AH59" s="37">
        <v>2.4</v>
      </c>
      <c r="AI59" s="32">
        <v>34</v>
      </c>
      <c r="AK59" s="30" t="s">
        <v>62</v>
      </c>
      <c r="AL59" s="36">
        <v>2</v>
      </c>
      <c r="AM59" s="36">
        <v>3</v>
      </c>
      <c r="AN59" s="36">
        <v>4</v>
      </c>
      <c r="AO59" s="36">
        <v>2</v>
      </c>
      <c r="AP59" s="36">
        <v>2</v>
      </c>
      <c r="AQ59" s="37">
        <v>2.6</v>
      </c>
      <c r="AR59" s="32">
        <v>32</v>
      </c>
    </row>
    <row r="60" spans="1:44" x14ac:dyDescent="0.25">
      <c r="A60" s="30" t="s">
        <v>63</v>
      </c>
      <c r="B60" s="36">
        <v>3</v>
      </c>
      <c r="C60" s="36">
        <v>4</v>
      </c>
      <c r="D60" s="36">
        <v>6</v>
      </c>
      <c r="E60" s="36">
        <v>1</v>
      </c>
      <c r="F60" s="36">
        <v>3</v>
      </c>
      <c r="G60" s="37">
        <v>3.4</v>
      </c>
      <c r="H60" s="32">
        <v>70</v>
      </c>
      <c r="J60" s="30" t="s">
        <v>63</v>
      </c>
      <c r="K60" s="36">
        <v>0</v>
      </c>
      <c r="L60" s="36">
        <v>0</v>
      </c>
      <c r="M60" s="36">
        <v>1</v>
      </c>
      <c r="N60" s="36">
        <v>0</v>
      </c>
      <c r="O60" s="36">
        <v>0</v>
      </c>
      <c r="P60" s="37">
        <v>0.2</v>
      </c>
      <c r="Q60" s="32">
        <v>79</v>
      </c>
      <c r="S60" s="30" t="s">
        <v>63</v>
      </c>
      <c r="T60" s="36">
        <v>0</v>
      </c>
      <c r="U60" s="36">
        <v>0</v>
      </c>
      <c r="V60" s="36">
        <v>1</v>
      </c>
      <c r="W60" s="36">
        <v>0</v>
      </c>
      <c r="X60" s="36">
        <v>0</v>
      </c>
      <c r="Y60" s="37">
        <v>0.2</v>
      </c>
      <c r="Z60" s="32">
        <v>79</v>
      </c>
      <c r="AB60" s="30" t="s">
        <v>63</v>
      </c>
      <c r="AC60" s="36">
        <v>1</v>
      </c>
      <c r="AD60" s="36">
        <v>1</v>
      </c>
      <c r="AE60" s="36">
        <v>2</v>
      </c>
      <c r="AF60" s="36">
        <v>0</v>
      </c>
      <c r="AG60" s="36">
        <v>2</v>
      </c>
      <c r="AH60" s="37">
        <v>1.2</v>
      </c>
      <c r="AI60" s="32">
        <v>56</v>
      </c>
      <c r="AK60" s="30" t="s">
        <v>63</v>
      </c>
      <c r="AL60" s="36">
        <v>1</v>
      </c>
      <c r="AM60" s="36">
        <v>1</v>
      </c>
      <c r="AN60" s="36">
        <v>2</v>
      </c>
      <c r="AO60" s="36">
        <v>0</v>
      </c>
      <c r="AP60" s="36">
        <v>2</v>
      </c>
      <c r="AQ60" s="37">
        <v>1.2</v>
      </c>
      <c r="AR60" s="32">
        <v>58</v>
      </c>
    </row>
    <row r="61" spans="1:44" x14ac:dyDescent="0.25">
      <c r="A61" s="30" t="s">
        <v>64</v>
      </c>
      <c r="B61" s="36">
        <v>1</v>
      </c>
      <c r="C61" s="36">
        <v>1</v>
      </c>
      <c r="D61" s="36">
        <v>0</v>
      </c>
      <c r="E61" s="36">
        <v>1</v>
      </c>
      <c r="F61" s="36">
        <v>1</v>
      </c>
      <c r="G61" s="37">
        <v>0.8</v>
      </c>
      <c r="H61" s="32">
        <v>91</v>
      </c>
      <c r="J61" s="30" t="s">
        <v>64</v>
      </c>
      <c r="K61" s="36">
        <v>1</v>
      </c>
      <c r="L61" s="36">
        <v>0</v>
      </c>
      <c r="M61" s="36">
        <v>0</v>
      </c>
      <c r="N61" s="36">
        <v>0</v>
      </c>
      <c r="O61" s="36">
        <v>1</v>
      </c>
      <c r="P61" s="37">
        <v>0.4</v>
      </c>
      <c r="Q61" s="32">
        <v>73</v>
      </c>
      <c r="S61" s="30" t="s">
        <v>64</v>
      </c>
      <c r="T61" s="36">
        <v>1</v>
      </c>
      <c r="U61" s="36">
        <v>0</v>
      </c>
      <c r="V61" s="36">
        <v>0</v>
      </c>
      <c r="W61" s="36">
        <v>0</v>
      </c>
      <c r="X61" s="36">
        <v>1</v>
      </c>
      <c r="Y61" s="37">
        <v>0.4</v>
      </c>
      <c r="Z61" s="32">
        <v>73</v>
      </c>
      <c r="AB61" s="30" t="s">
        <v>64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7">
        <v>0</v>
      </c>
      <c r="AI61" s="32">
        <v>94</v>
      </c>
      <c r="AK61" s="30" t="s">
        <v>64</v>
      </c>
      <c r="AL61" s="36">
        <v>0</v>
      </c>
      <c r="AM61" s="36">
        <v>0</v>
      </c>
      <c r="AN61" s="36">
        <v>0</v>
      </c>
      <c r="AO61" s="36">
        <v>0</v>
      </c>
      <c r="AP61" s="36">
        <v>0</v>
      </c>
      <c r="AQ61" s="37">
        <v>0</v>
      </c>
      <c r="AR61" s="32">
        <v>93</v>
      </c>
    </row>
    <row r="62" spans="1:44" x14ac:dyDescent="0.25">
      <c r="A62" s="30" t="s">
        <v>65</v>
      </c>
      <c r="B62" s="36">
        <v>7</v>
      </c>
      <c r="C62" s="36">
        <v>3</v>
      </c>
      <c r="D62" s="36">
        <v>3</v>
      </c>
      <c r="E62" s="36">
        <v>0</v>
      </c>
      <c r="F62" s="36">
        <v>2</v>
      </c>
      <c r="G62" s="37">
        <v>3</v>
      </c>
      <c r="H62" s="32">
        <v>75</v>
      </c>
      <c r="J62" s="30" t="s">
        <v>65</v>
      </c>
      <c r="K62" s="36">
        <v>2</v>
      </c>
      <c r="L62" s="36">
        <v>0</v>
      </c>
      <c r="M62" s="36">
        <v>0</v>
      </c>
      <c r="N62" s="36">
        <v>0</v>
      </c>
      <c r="O62" s="36">
        <v>1</v>
      </c>
      <c r="P62" s="37">
        <v>0.6</v>
      </c>
      <c r="Q62" s="32">
        <v>66</v>
      </c>
      <c r="S62" s="30" t="s">
        <v>65</v>
      </c>
      <c r="T62" s="36">
        <v>2</v>
      </c>
      <c r="U62" s="36">
        <v>0</v>
      </c>
      <c r="V62" s="36">
        <v>0</v>
      </c>
      <c r="W62" s="36">
        <v>0</v>
      </c>
      <c r="X62" s="36">
        <v>1</v>
      </c>
      <c r="Y62" s="37">
        <v>0.6</v>
      </c>
      <c r="Z62" s="32">
        <v>66</v>
      </c>
      <c r="AB62" s="30" t="s">
        <v>65</v>
      </c>
      <c r="AC62" s="36">
        <v>0</v>
      </c>
      <c r="AD62" s="36">
        <v>0</v>
      </c>
      <c r="AE62" s="36">
        <v>1</v>
      </c>
      <c r="AF62" s="36">
        <v>0</v>
      </c>
      <c r="AG62" s="36">
        <v>0</v>
      </c>
      <c r="AH62" s="37">
        <v>0.2</v>
      </c>
      <c r="AI62" s="32">
        <v>86</v>
      </c>
      <c r="AK62" s="30" t="s">
        <v>65</v>
      </c>
      <c r="AL62" s="36">
        <v>0</v>
      </c>
      <c r="AM62" s="36">
        <v>0</v>
      </c>
      <c r="AN62" s="36">
        <v>1</v>
      </c>
      <c r="AO62" s="36">
        <v>0</v>
      </c>
      <c r="AP62" s="36">
        <v>0</v>
      </c>
      <c r="AQ62" s="37">
        <v>0.2</v>
      </c>
      <c r="AR62" s="32">
        <v>87</v>
      </c>
    </row>
    <row r="63" spans="1:44" x14ac:dyDescent="0.25">
      <c r="A63" s="30" t="s">
        <v>66</v>
      </c>
      <c r="B63" s="36">
        <v>7</v>
      </c>
      <c r="C63" s="36">
        <v>5</v>
      </c>
      <c r="D63" s="36">
        <v>7</v>
      </c>
      <c r="E63" s="36">
        <v>5</v>
      </c>
      <c r="F63" s="36">
        <v>8</v>
      </c>
      <c r="G63" s="37">
        <v>6.4</v>
      </c>
      <c r="H63" s="32">
        <v>59</v>
      </c>
      <c r="J63" s="30" t="s">
        <v>66</v>
      </c>
      <c r="K63" s="36">
        <v>0</v>
      </c>
      <c r="L63" s="36">
        <v>1</v>
      </c>
      <c r="M63" s="36">
        <v>1</v>
      </c>
      <c r="N63" s="36">
        <v>0</v>
      </c>
      <c r="O63" s="36">
        <v>0</v>
      </c>
      <c r="P63" s="37">
        <v>0.4</v>
      </c>
      <c r="Q63" s="32">
        <v>73</v>
      </c>
      <c r="S63" s="30" t="s">
        <v>66</v>
      </c>
      <c r="T63" s="36">
        <v>0</v>
      </c>
      <c r="U63" s="36">
        <v>1</v>
      </c>
      <c r="V63" s="36">
        <v>1</v>
      </c>
      <c r="W63" s="36">
        <v>0</v>
      </c>
      <c r="X63" s="36">
        <v>0</v>
      </c>
      <c r="Y63" s="37">
        <v>0.4</v>
      </c>
      <c r="Z63" s="32">
        <v>73</v>
      </c>
      <c r="AB63" s="30" t="s">
        <v>66</v>
      </c>
      <c r="AC63" s="36">
        <v>2</v>
      </c>
      <c r="AD63" s="36">
        <v>3</v>
      </c>
      <c r="AE63" s="36">
        <v>2</v>
      </c>
      <c r="AF63" s="36">
        <v>2</v>
      </c>
      <c r="AG63" s="36">
        <v>1</v>
      </c>
      <c r="AH63" s="37">
        <v>2</v>
      </c>
      <c r="AI63" s="32">
        <v>42</v>
      </c>
      <c r="AK63" s="30" t="s">
        <v>66</v>
      </c>
      <c r="AL63" s="36">
        <v>2</v>
      </c>
      <c r="AM63" s="36">
        <v>3</v>
      </c>
      <c r="AN63" s="36">
        <v>2</v>
      </c>
      <c r="AO63" s="36">
        <v>2</v>
      </c>
      <c r="AP63" s="36">
        <v>1</v>
      </c>
      <c r="AQ63" s="37">
        <v>2</v>
      </c>
      <c r="AR63" s="32">
        <v>42</v>
      </c>
    </row>
    <row r="64" spans="1:44" x14ac:dyDescent="0.25">
      <c r="A64" s="30" t="s">
        <v>67</v>
      </c>
      <c r="B64" s="36">
        <v>326</v>
      </c>
      <c r="C64" s="36">
        <v>331</v>
      </c>
      <c r="D64" s="36">
        <v>356</v>
      </c>
      <c r="E64" s="36">
        <v>405</v>
      </c>
      <c r="F64" s="36">
        <v>454</v>
      </c>
      <c r="G64" s="37">
        <v>374.4</v>
      </c>
      <c r="H64" s="32">
        <v>1</v>
      </c>
      <c r="J64" s="30" t="s">
        <v>67</v>
      </c>
      <c r="K64" s="36">
        <v>31</v>
      </c>
      <c r="L64" s="36">
        <v>29</v>
      </c>
      <c r="M64" s="36">
        <v>31</v>
      </c>
      <c r="N64" s="36">
        <v>26</v>
      </c>
      <c r="O64" s="36">
        <v>40</v>
      </c>
      <c r="P64" s="37">
        <v>31.4</v>
      </c>
      <c r="Q64" s="32">
        <v>1</v>
      </c>
      <c r="S64" s="30" t="s">
        <v>67</v>
      </c>
      <c r="T64" s="36">
        <v>31</v>
      </c>
      <c r="U64" s="36">
        <v>29</v>
      </c>
      <c r="V64" s="36">
        <v>31</v>
      </c>
      <c r="W64" s="36">
        <v>26</v>
      </c>
      <c r="X64" s="36">
        <v>40</v>
      </c>
      <c r="Y64" s="37">
        <v>31.4</v>
      </c>
      <c r="Z64" s="32">
        <v>1</v>
      </c>
      <c r="AB64" s="30" t="s">
        <v>67</v>
      </c>
      <c r="AC64" s="36">
        <v>22</v>
      </c>
      <c r="AD64" s="36">
        <v>24</v>
      </c>
      <c r="AE64" s="36">
        <v>30</v>
      </c>
      <c r="AF64" s="36">
        <v>26</v>
      </c>
      <c r="AG64" s="36">
        <v>35</v>
      </c>
      <c r="AH64" s="37">
        <v>27.4</v>
      </c>
      <c r="AI64" s="32">
        <v>2</v>
      </c>
      <c r="AK64" s="30" t="s">
        <v>67</v>
      </c>
      <c r="AL64" s="36">
        <v>22</v>
      </c>
      <c r="AM64" s="36">
        <v>24</v>
      </c>
      <c r="AN64" s="36">
        <v>33</v>
      </c>
      <c r="AO64" s="36">
        <v>27</v>
      </c>
      <c r="AP64" s="36">
        <v>37</v>
      </c>
      <c r="AQ64" s="37">
        <v>28.6</v>
      </c>
      <c r="AR64" s="32">
        <v>2</v>
      </c>
    </row>
    <row r="65" spans="1:44" x14ac:dyDescent="0.25">
      <c r="A65" s="30" t="s">
        <v>68</v>
      </c>
      <c r="B65" s="36">
        <v>0</v>
      </c>
      <c r="C65" s="36">
        <v>1</v>
      </c>
      <c r="D65" s="36">
        <v>0</v>
      </c>
      <c r="E65" s="36">
        <v>0</v>
      </c>
      <c r="F65" s="36">
        <v>0</v>
      </c>
      <c r="G65" s="37">
        <v>0.2</v>
      </c>
      <c r="H65" s="32">
        <v>95</v>
      </c>
      <c r="J65" s="30" t="s">
        <v>68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7">
        <v>0</v>
      </c>
      <c r="Q65" s="32">
        <v>92</v>
      </c>
      <c r="S65" s="30" t="s">
        <v>68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7">
        <v>0</v>
      </c>
      <c r="Z65" s="32">
        <v>92</v>
      </c>
      <c r="AB65" s="30" t="s">
        <v>68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7">
        <v>0</v>
      </c>
      <c r="AI65" s="32">
        <v>94</v>
      </c>
      <c r="AK65" s="30" t="s">
        <v>68</v>
      </c>
      <c r="AL65" s="36">
        <v>0</v>
      </c>
      <c r="AM65" s="36">
        <v>0</v>
      </c>
      <c r="AN65" s="36">
        <v>0</v>
      </c>
      <c r="AO65" s="36">
        <v>0</v>
      </c>
      <c r="AP65" s="36">
        <v>0</v>
      </c>
      <c r="AQ65" s="37">
        <v>0</v>
      </c>
      <c r="AR65" s="32">
        <v>93</v>
      </c>
    </row>
    <row r="66" spans="1:44" x14ac:dyDescent="0.25">
      <c r="A66" s="30" t="s">
        <v>69</v>
      </c>
      <c r="B66" s="36">
        <v>3</v>
      </c>
      <c r="C66" s="36">
        <v>5</v>
      </c>
      <c r="D66" s="36">
        <v>1</v>
      </c>
      <c r="E66" s="36">
        <v>5</v>
      </c>
      <c r="F66" s="36">
        <v>5</v>
      </c>
      <c r="G66" s="37">
        <v>3.8</v>
      </c>
      <c r="H66" s="32">
        <v>67</v>
      </c>
      <c r="J66" s="30" t="s">
        <v>69</v>
      </c>
      <c r="K66" s="36">
        <v>0</v>
      </c>
      <c r="L66" s="36">
        <v>1</v>
      </c>
      <c r="M66" s="36">
        <v>1</v>
      </c>
      <c r="N66" s="36">
        <v>3</v>
      </c>
      <c r="O66" s="36">
        <v>0</v>
      </c>
      <c r="P66" s="37">
        <v>1</v>
      </c>
      <c r="Q66" s="32">
        <v>56</v>
      </c>
      <c r="S66" s="30" t="s">
        <v>69</v>
      </c>
      <c r="T66" s="36">
        <v>0</v>
      </c>
      <c r="U66" s="36">
        <v>1</v>
      </c>
      <c r="V66" s="36">
        <v>1</v>
      </c>
      <c r="W66" s="36">
        <v>3</v>
      </c>
      <c r="X66" s="36">
        <v>0</v>
      </c>
      <c r="Y66" s="37">
        <v>1</v>
      </c>
      <c r="Z66" s="32">
        <v>57</v>
      </c>
      <c r="AB66" s="30" t="s">
        <v>69</v>
      </c>
      <c r="AC66" s="36">
        <v>0</v>
      </c>
      <c r="AD66" s="36">
        <v>2</v>
      </c>
      <c r="AE66" s="36">
        <v>0</v>
      </c>
      <c r="AF66" s="36">
        <v>1</v>
      </c>
      <c r="AG66" s="36">
        <v>1</v>
      </c>
      <c r="AH66" s="37">
        <v>0.8</v>
      </c>
      <c r="AI66" s="32">
        <v>67</v>
      </c>
      <c r="AK66" s="30" t="s">
        <v>69</v>
      </c>
      <c r="AL66" s="36">
        <v>0</v>
      </c>
      <c r="AM66" s="36">
        <v>2</v>
      </c>
      <c r="AN66" s="36">
        <v>0</v>
      </c>
      <c r="AO66" s="36">
        <v>1</v>
      </c>
      <c r="AP66" s="36">
        <v>1</v>
      </c>
      <c r="AQ66" s="37">
        <v>0.8</v>
      </c>
      <c r="AR66" s="32">
        <v>67</v>
      </c>
    </row>
    <row r="67" spans="1:44" x14ac:dyDescent="0.25">
      <c r="A67" s="30" t="s">
        <v>70</v>
      </c>
      <c r="B67" s="36">
        <v>6</v>
      </c>
      <c r="C67" s="36">
        <v>13</v>
      </c>
      <c r="D67" s="36">
        <v>10</v>
      </c>
      <c r="E67" s="36">
        <v>11</v>
      </c>
      <c r="F67" s="36">
        <v>12</v>
      </c>
      <c r="G67" s="37">
        <v>10.4</v>
      </c>
      <c r="H67" s="32">
        <v>45</v>
      </c>
      <c r="J67" s="30" t="s">
        <v>70</v>
      </c>
      <c r="K67" s="36">
        <v>1</v>
      </c>
      <c r="L67" s="36">
        <v>5</v>
      </c>
      <c r="M67" s="36">
        <v>1</v>
      </c>
      <c r="N67" s="36">
        <v>1</v>
      </c>
      <c r="O67" s="36">
        <v>0</v>
      </c>
      <c r="P67" s="37">
        <v>1.6</v>
      </c>
      <c r="Q67" s="32">
        <v>42</v>
      </c>
      <c r="S67" s="30" t="s">
        <v>70</v>
      </c>
      <c r="T67" s="36">
        <v>1</v>
      </c>
      <c r="U67" s="36">
        <v>5</v>
      </c>
      <c r="V67" s="36">
        <v>1</v>
      </c>
      <c r="W67" s="36">
        <v>1</v>
      </c>
      <c r="X67" s="36">
        <v>0</v>
      </c>
      <c r="Y67" s="37">
        <v>1.6</v>
      </c>
      <c r="Z67" s="32">
        <v>43</v>
      </c>
      <c r="AB67" s="30" t="s">
        <v>70</v>
      </c>
      <c r="AC67" s="36">
        <v>1</v>
      </c>
      <c r="AD67" s="36">
        <v>2</v>
      </c>
      <c r="AE67" s="36">
        <v>3</v>
      </c>
      <c r="AF67" s="36">
        <v>2</v>
      </c>
      <c r="AG67" s="36">
        <v>1</v>
      </c>
      <c r="AH67" s="37">
        <v>1.8</v>
      </c>
      <c r="AI67" s="32">
        <v>47</v>
      </c>
      <c r="AK67" s="30" t="s">
        <v>70</v>
      </c>
      <c r="AL67" s="36">
        <v>1</v>
      </c>
      <c r="AM67" s="36">
        <v>2</v>
      </c>
      <c r="AN67" s="36">
        <v>2</v>
      </c>
      <c r="AO67" s="36">
        <v>2</v>
      </c>
      <c r="AP67" s="36">
        <v>1</v>
      </c>
      <c r="AQ67" s="37">
        <v>1.6</v>
      </c>
      <c r="AR67" s="32">
        <v>48</v>
      </c>
    </row>
    <row r="68" spans="1:44" x14ac:dyDescent="0.25">
      <c r="A68" s="30" t="s">
        <v>71</v>
      </c>
      <c r="B68" s="36">
        <v>19</v>
      </c>
      <c r="C68" s="36">
        <v>30</v>
      </c>
      <c r="D68" s="36">
        <v>19</v>
      </c>
      <c r="E68" s="36">
        <v>22</v>
      </c>
      <c r="F68" s="36">
        <v>21</v>
      </c>
      <c r="G68" s="37">
        <v>22.2</v>
      </c>
      <c r="H68" s="32">
        <v>25</v>
      </c>
      <c r="J68" s="30" t="s">
        <v>71</v>
      </c>
      <c r="K68" s="36">
        <v>1</v>
      </c>
      <c r="L68" s="36">
        <v>3</v>
      </c>
      <c r="M68" s="36">
        <v>3</v>
      </c>
      <c r="N68" s="36">
        <v>2</v>
      </c>
      <c r="O68" s="36">
        <v>2</v>
      </c>
      <c r="P68" s="37">
        <v>2.2000000000000002</v>
      </c>
      <c r="Q68" s="32">
        <v>33</v>
      </c>
      <c r="S68" s="30" t="s">
        <v>71</v>
      </c>
      <c r="T68" s="36">
        <v>1</v>
      </c>
      <c r="U68" s="36">
        <v>3</v>
      </c>
      <c r="V68" s="36">
        <v>3</v>
      </c>
      <c r="W68" s="36">
        <v>2</v>
      </c>
      <c r="X68" s="36">
        <v>3</v>
      </c>
      <c r="Y68" s="37">
        <v>2.4</v>
      </c>
      <c r="Z68" s="32">
        <v>28</v>
      </c>
      <c r="AB68" s="30" t="s">
        <v>71</v>
      </c>
      <c r="AC68" s="36">
        <v>2</v>
      </c>
      <c r="AD68" s="36">
        <v>3</v>
      </c>
      <c r="AE68" s="36">
        <v>0</v>
      </c>
      <c r="AF68" s="36">
        <v>5</v>
      </c>
      <c r="AG68" s="36">
        <v>3</v>
      </c>
      <c r="AH68" s="37">
        <v>2.6</v>
      </c>
      <c r="AI68" s="32">
        <v>31</v>
      </c>
      <c r="AK68" s="30" t="s">
        <v>71</v>
      </c>
      <c r="AL68" s="36">
        <v>2</v>
      </c>
      <c r="AM68" s="36">
        <v>3</v>
      </c>
      <c r="AN68" s="36">
        <v>0</v>
      </c>
      <c r="AO68" s="36">
        <v>5</v>
      </c>
      <c r="AP68" s="36">
        <v>3</v>
      </c>
      <c r="AQ68" s="37">
        <v>2.6</v>
      </c>
      <c r="AR68" s="32">
        <v>32</v>
      </c>
    </row>
    <row r="69" spans="1:44" x14ac:dyDescent="0.25">
      <c r="A69" s="30" t="s">
        <v>72</v>
      </c>
      <c r="B69" s="36">
        <v>41</v>
      </c>
      <c r="C69" s="36">
        <v>67</v>
      </c>
      <c r="D69" s="36">
        <v>47</v>
      </c>
      <c r="E69" s="36">
        <v>61</v>
      </c>
      <c r="F69" s="36">
        <v>70</v>
      </c>
      <c r="G69" s="37">
        <v>57.2</v>
      </c>
      <c r="H69" s="32">
        <v>8</v>
      </c>
      <c r="J69" s="30" t="s">
        <v>72</v>
      </c>
      <c r="K69" s="36">
        <v>2</v>
      </c>
      <c r="L69" s="36">
        <v>10</v>
      </c>
      <c r="M69" s="36">
        <v>4</v>
      </c>
      <c r="N69" s="36">
        <v>3</v>
      </c>
      <c r="O69" s="36">
        <v>10</v>
      </c>
      <c r="P69" s="37">
        <v>5.8</v>
      </c>
      <c r="Q69" s="32">
        <v>9</v>
      </c>
      <c r="S69" s="30" t="s">
        <v>72</v>
      </c>
      <c r="T69" s="36">
        <v>2</v>
      </c>
      <c r="U69" s="36">
        <v>10</v>
      </c>
      <c r="V69" s="36">
        <v>4</v>
      </c>
      <c r="W69" s="36">
        <v>3</v>
      </c>
      <c r="X69" s="36">
        <v>10</v>
      </c>
      <c r="Y69" s="37">
        <v>5.8</v>
      </c>
      <c r="Z69" s="32">
        <v>9</v>
      </c>
      <c r="AB69" s="30" t="s">
        <v>72</v>
      </c>
      <c r="AC69" s="36">
        <v>6</v>
      </c>
      <c r="AD69" s="36">
        <v>9</v>
      </c>
      <c r="AE69" s="36">
        <v>6</v>
      </c>
      <c r="AF69" s="36">
        <v>6</v>
      </c>
      <c r="AG69" s="36">
        <v>11</v>
      </c>
      <c r="AH69" s="37">
        <v>7.6</v>
      </c>
      <c r="AI69" s="32">
        <v>11</v>
      </c>
      <c r="AK69" s="30" t="s">
        <v>72</v>
      </c>
      <c r="AL69" s="36">
        <v>6</v>
      </c>
      <c r="AM69" s="36">
        <v>10</v>
      </c>
      <c r="AN69" s="36">
        <v>6</v>
      </c>
      <c r="AO69" s="36">
        <v>7</v>
      </c>
      <c r="AP69" s="36">
        <v>11</v>
      </c>
      <c r="AQ69" s="37">
        <v>8</v>
      </c>
      <c r="AR69" s="32">
        <v>10</v>
      </c>
    </row>
    <row r="70" spans="1:44" x14ac:dyDescent="0.25">
      <c r="A70" s="30" t="s">
        <v>73</v>
      </c>
      <c r="B70" s="36">
        <v>3</v>
      </c>
      <c r="C70" s="36">
        <v>1</v>
      </c>
      <c r="D70" s="36">
        <v>4</v>
      </c>
      <c r="E70" s="36">
        <v>1</v>
      </c>
      <c r="F70" s="36">
        <v>7</v>
      </c>
      <c r="G70" s="37">
        <v>3.2</v>
      </c>
      <c r="H70" s="32">
        <v>73</v>
      </c>
      <c r="J70" s="30" t="s">
        <v>73</v>
      </c>
      <c r="K70" s="36">
        <v>0</v>
      </c>
      <c r="L70" s="36">
        <v>0</v>
      </c>
      <c r="M70" s="36">
        <v>2</v>
      </c>
      <c r="N70" s="36">
        <v>0</v>
      </c>
      <c r="O70" s="36">
        <v>2</v>
      </c>
      <c r="P70" s="37">
        <v>0.8</v>
      </c>
      <c r="Q70" s="32">
        <v>59</v>
      </c>
      <c r="S70" s="30" t="s">
        <v>73</v>
      </c>
      <c r="T70" s="36">
        <v>0</v>
      </c>
      <c r="U70" s="36">
        <v>0</v>
      </c>
      <c r="V70" s="36">
        <v>2</v>
      </c>
      <c r="W70" s="36">
        <v>0</v>
      </c>
      <c r="X70" s="36">
        <v>2</v>
      </c>
      <c r="Y70" s="37">
        <v>0.8</v>
      </c>
      <c r="Z70" s="32">
        <v>59</v>
      </c>
      <c r="AB70" s="30" t="s">
        <v>73</v>
      </c>
      <c r="AC70" s="36">
        <v>1</v>
      </c>
      <c r="AD70" s="36">
        <v>1</v>
      </c>
      <c r="AE70" s="36">
        <v>1</v>
      </c>
      <c r="AF70" s="36">
        <v>0</v>
      </c>
      <c r="AG70" s="36">
        <v>2</v>
      </c>
      <c r="AH70" s="37">
        <v>1</v>
      </c>
      <c r="AI70" s="32">
        <v>62</v>
      </c>
      <c r="AK70" s="30" t="s">
        <v>73</v>
      </c>
      <c r="AL70" s="36">
        <v>1</v>
      </c>
      <c r="AM70" s="36">
        <v>1</v>
      </c>
      <c r="AN70" s="36">
        <v>1</v>
      </c>
      <c r="AO70" s="36">
        <v>0</v>
      </c>
      <c r="AP70" s="36">
        <v>2</v>
      </c>
      <c r="AQ70" s="37">
        <v>1</v>
      </c>
      <c r="AR70" s="32">
        <v>63</v>
      </c>
    </row>
    <row r="71" spans="1:44" x14ac:dyDescent="0.25">
      <c r="A71" s="30" t="s">
        <v>74</v>
      </c>
      <c r="B71" s="36">
        <v>37</v>
      </c>
      <c r="C71" s="36">
        <v>34</v>
      </c>
      <c r="D71" s="36">
        <v>31</v>
      </c>
      <c r="E71" s="36">
        <v>25</v>
      </c>
      <c r="F71" s="36">
        <v>39</v>
      </c>
      <c r="G71" s="37">
        <v>33.200000000000003</v>
      </c>
      <c r="H71" s="32">
        <v>14</v>
      </c>
      <c r="J71" s="30" t="s">
        <v>74</v>
      </c>
      <c r="K71" s="36">
        <v>5</v>
      </c>
      <c r="L71" s="36">
        <v>6</v>
      </c>
      <c r="M71" s="36">
        <v>5</v>
      </c>
      <c r="N71" s="36">
        <v>5</v>
      </c>
      <c r="O71" s="36">
        <v>6</v>
      </c>
      <c r="P71" s="37">
        <v>5.4</v>
      </c>
      <c r="Q71" s="32">
        <v>10</v>
      </c>
      <c r="S71" s="30" t="s">
        <v>74</v>
      </c>
      <c r="T71" s="36">
        <v>5</v>
      </c>
      <c r="U71" s="36">
        <v>6</v>
      </c>
      <c r="V71" s="36">
        <v>5</v>
      </c>
      <c r="W71" s="36">
        <v>5</v>
      </c>
      <c r="X71" s="36">
        <v>6</v>
      </c>
      <c r="Y71" s="37">
        <v>5.4</v>
      </c>
      <c r="Z71" s="32">
        <v>10</v>
      </c>
      <c r="AB71" s="30" t="s">
        <v>74</v>
      </c>
      <c r="AC71" s="36">
        <v>8</v>
      </c>
      <c r="AD71" s="36">
        <v>3</v>
      </c>
      <c r="AE71" s="36">
        <v>3</v>
      </c>
      <c r="AF71" s="36">
        <v>7</v>
      </c>
      <c r="AG71" s="36">
        <v>9</v>
      </c>
      <c r="AH71" s="37">
        <v>6</v>
      </c>
      <c r="AI71" s="32">
        <v>14</v>
      </c>
      <c r="AK71" s="30" t="s">
        <v>74</v>
      </c>
      <c r="AL71" s="36">
        <v>9</v>
      </c>
      <c r="AM71" s="36">
        <v>3</v>
      </c>
      <c r="AN71" s="36">
        <v>3</v>
      </c>
      <c r="AO71" s="36">
        <v>7</v>
      </c>
      <c r="AP71" s="36">
        <v>9</v>
      </c>
      <c r="AQ71" s="37">
        <v>6.2</v>
      </c>
      <c r="AR71" s="32">
        <v>14</v>
      </c>
    </row>
    <row r="72" spans="1:44" x14ac:dyDescent="0.25">
      <c r="A72" s="30" t="s">
        <v>75</v>
      </c>
      <c r="B72" s="36">
        <v>30</v>
      </c>
      <c r="C72" s="36">
        <v>39</v>
      </c>
      <c r="D72" s="36">
        <v>45</v>
      </c>
      <c r="E72" s="36">
        <v>39</v>
      </c>
      <c r="F72" s="36">
        <v>36</v>
      </c>
      <c r="G72" s="37">
        <v>37.799999999999997</v>
      </c>
      <c r="H72" s="32">
        <v>11</v>
      </c>
      <c r="J72" s="30" t="s">
        <v>75</v>
      </c>
      <c r="K72" s="36">
        <v>3</v>
      </c>
      <c r="L72" s="36">
        <v>3</v>
      </c>
      <c r="M72" s="36">
        <v>4</v>
      </c>
      <c r="N72" s="36">
        <v>5</v>
      </c>
      <c r="O72" s="36">
        <v>4</v>
      </c>
      <c r="P72" s="37">
        <v>3.8</v>
      </c>
      <c r="Q72" s="32">
        <v>20</v>
      </c>
      <c r="S72" s="30" t="s">
        <v>75</v>
      </c>
      <c r="T72" s="36">
        <v>3</v>
      </c>
      <c r="U72" s="36">
        <v>3</v>
      </c>
      <c r="V72" s="36">
        <v>4</v>
      </c>
      <c r="W72" s="36">
        <v>5</v>
      </c>
      <c r="X72" s="36">
        <v>4</v>
      </c>
      <c r="Y72" s="37">
        <v>3.8</v>
      </c>
      <c r="Z72" s="32">
        <v>20</v>
      </c>
      <c r="AB72" s="30" t="s">
        <v>75</v>
      </c>
      <c r="AC72" s="36">
        <v>2</v>
      </c>
      <c r="AD72" s="36">
        <v>6</v>
      </c>
      <c r="AE72" s="36">
        <v>5</v>
      </c>
      <c r="AF72" s="36">
        <v>3</v>
      </c>
      <c r="AG72" s="36">
        <v>7</v>
      </c>
      <c r="AH72" s="37">
        <v>4.5999999999999996</v>
      </c>
      <c r="AI72" s="32">
        <v>21</v>
      </c>
      <c r="AK72" s="30" t="s">
        <v>75</v>
      </c>
      <c r="AL72" s="36">
        <v>2</v>
      </c>
      <c r="AM72" s="36">
        <v>6</v>
      </c>
      <c r="AN72" s="36">
        <v>5</v>
      </c>
      <c r="AO72" s="36">
        <v>3</v>
      </c>
      <c r="AP72" s="36">
        <v>7</v>
      </c>
      <c r="AQ72" s="37">
        <v>4.5999999999999996</v>
      </c>
      <c r="AR72" s="32">
        <v>21</v>
      </c>
    </row>
    <row r="73" spans="1:44" x14ac:dyDescent="0.25">
      <c r="A73" s="30" t="s">
        <v>76</v>
      </c>
      <c r="B73" s="36">
        <v>1</v>
      </c>
      <c r="C73" s="36">
        <v>0</v>
      </c>
      <c r="D73" s="36">
        <v>2</v>
      </c>
      <c r="E73" s="36">
        <v>0</v>
      </c>
      <c r="F73" s="36">
        <v>2</v>
      </c>
      <c r="G73" s="37">
        <v>1</v>
      </c>
      <c r="H73" s="32">
        <v>88</v>
      </c>
      <c r="J73" s="30" t="s">
        <v>76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7">
        <v>0</v>
      </c>
      <c r="Q73" s="32">
        <v>92</v>
      </c>
      <c r="S73" s="30" t="s">
        <v>76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7">
        <v>0</v>
      </c>
      <c r="Z73" s="32">
        <v>92</v>
      </c>
      <c r="AB73" s="30" t="s">
        <v>76</v>
      </c>
      <c r="AC73" s="36">
        <v>0</v>
      </c>
      <c r="AD73" s="36">
        <v>0</v>
      </c>
      <c r="AE73" s="36">
        <v>0</v>
      </c>
      <c r="AF73" s="36">
        <v>0</v>
      </c>
      <c r="AG73" s="36">
        <v>1</v>
      </c>
      <c r="AH73" s="37">
        <v>0.2</v>
      </c>
      <c r="AI73" s="32">
        <v>86</v>
      </c>
      <c r="AK73" s="30" t="s">
        <v>76</v>
      </c>
      <c r="AL73" s="36">
        <v>0</v>
      </c>
      <c r="AM73" s="36">
        <v>0</v>
      </c>
      <c r="AN73" s="36">
        <v>0</v>
      </c>
      <c r="AO73" s="36">
        <v>0</v>
      </c>
      <c r="AP73" s="36">
        <v>1</v>
      </c>
      <c r="AQ73" s="37">
        <v>0.2</v>
      </c>
      <c r="AR73" s="32">
        <v>87</v>
      </c>
    </row>
    <row r="74" spans="1:44" x14ac:dyDescent="0.25">
      <c r="A74" s="30" t="s">
        <v>77</v>
      </c>
      <c r="B74" s="36">
        <v>9</v>
      </c>
      <c r="C74" s="36">
        <v>10</v>
      </c>
      <c r="D74" s="36">
        <v>9</v>
      </c>
      <c r="E74" s="36">
        <v>5</v>
      </c>
      <c r="F74" s="36">
        <v>6</v>
      </c>
      <c r="G74" s="37">
        <v>7.8</v>
      </c>
      <c r="H74" s="32">
        <v>55</v>
      </c>
      <c r="J74" s="30" t="s">
        <v>77</v>
      </c>
      <c r="K74" s="36">
        <v>0</v>
      </c>
      <c r="L74" s="36">
        <v>1</v>
      </c>
      <c r="M74" s="36">
        <v>2</v>
      </c>
      <c r="N74" s="36">
        <v>0</v>
      </c>
      <c r="O74" s="36">
        <v>1</v>
      </c>
      <c r="P74" s="37">
        <v>0.8</v>
      </c>
      <c r="Q74" s="32">
        <v>59</v>
      </c>
      <c r="S74" s="30" t="s">
        <v>77</v>
      </c>
      <c r="T74" s="36">
        <v>0</v>
      </c>
      <c r="U74" s="36">
        <v>1</v>
      </c>
      <c r="V74" s="36">
        <v>2</v>
      </c>
      <c r="W74" s="36">
        <v>0</v>
      </c>
      <c r="X74" s="36">
        <v>1</v>
      </c>
      <c r="Y74" s="37">
        <v>0.8</v>
      </c>
      <c r="Z74" s="32">
        <v>59</v>
      </c>
      <c r="AB74" s="30" t="s">
        <v>77</v>
      </c>
      <c r="AC74" s="36">
        <v>1</v>
      </c>
      <c r="AD74" s="36">
        <v>1</v>
      </c>
      <c r="AE74" s="36">
        <v>3</v>
      </c>
      <c r="AF74" s="36">
        <v>1</v>
      </c>
      <c r="AG74" s="36">
        <v>1</v>
      </c>
      <c r="AH74" s="37">
        <v>1.4</v>
      </c>
      <c r="AI74" s="32">
        <v>53</v>
      </c>
      <c r="AK74" s="30" t="s">
        <v>77</v>
      </c>
      <c r="AL74" s="36">
        <v>1</v>
      </c>
      <c r="AM74" s="36">
        <v>1</v>
      </c>
      <c r="AN74" s="36">
        <v>3</v>
      </c>
      <c r="AO74" s="36">
        <v>1</v>
      </c>
      <c r="AP74" s="36">
        <v>1</v>
      </c>
      <c r="AQ74" s="37">
        <v>1.4</v>
      </c>
      <c r="AR74" s="32">
        <v>52</v>
      </c>
    </row>
    <row r="75" spans="1:44" x14ac:dyDescent="0.25">
      <c r="A75" s="30" t="s">
        <v>78</v>
      </c>
      <c r="B75" s="36">
        <v>6</v>
      </c>
      <c r="C75" s="36">
        <v>10</v>
      </c>
      <c r="D75" s="36">
        <v>5</v>
      </c>
      <c r="E75" s="36">
        <v>6</v>
      </c>
      <c r="F75" s="36">
        <v>5</v>
      </c>
      <c r="G75" s="37">
        <v>6.4</v>
      </c>
      <c r="H75" s="32">
        <v>59</v>
      </c>
      <c r="J75" s="30" t="s">
        <v>78</v>
      </c>
      <c r="K75" s="36">
        <v>1</v>
      </c>
      <c r="L75" s="36">
        <v>5</v>
      </c>
      <c r="M75" s="36">
        <v>2</v>
      </c>
      <c r="N75" s="36">
        <v>1</v>
      </c>
      <c r="O75" s="36">
        <v>1</v>
      </c>
      <c r="P75" s="37">
        <v>2</v>
      </c>
      <c r="Q75" s="32">
        <v>36</v>
      </c>
      <c r="S75" s="30" t="s">
        <v>78</v>
      </c>
      <c r="T75" s="36">
        <v>1</v>
      </c>
      <c r="U75" s="36">
        <v>5</v>
      </c>
      <c r="V75" s="36">
        <v>2</v>
      </c>
      <c r="W75" s="36">
        <v>1</v>
      </c>
      <c r="X75" s="36">
        <v>1</v>
      </c>
      <c r="Y75" s="37">
        <v>2</v>
      </c>
      <c r="Z75" s="32">
        <v>36</v>
      </c>
      <c r="AB75" s="30" t="s">
        <v>78</v>
      </c>
      <c r="AC75" s="36">
        <v>1</v>
      </c>
      <c r="AD75" s="36">
        <v>0</v>
      </c>
      <c r="AE75" s="36">
        <v>1</v>
      </c>
      <c r="AF75" s="36">
        <v>1</v>
      </c>
      <c r="AG75" s="36">
        <v>1</v>
      </c>
      <c r="AH75" s="37">
        <v>0.8</v>
      </c>
      <c r="AI75" s="32">
        <v>67</v>
      </c>
      <c r="AK75" s="30" t="s">
        <v>78</v>
      </c>
      <c r="AL75" s="36">
        <v>2</v>
      </c>
      <c r="AM75" s="36">
        <v>0</v>
      </c>
      <c r="AN75" s="36">
        <v>1</v>
      </c>
      <c r="AO75" s="36">
        <v>1</v>
      </c>
      <c r="AP75" s="36">
        <v>2</v>
      </c>
      <c r="AQ75" s="37">
        <v>1.2</v>
      </c>
      <c r="AR75" s="32">
        <v>58</v>
      </c>
    </row>
    <row r="76" spans="1:44" x14ac:dyDescent="0.25">
      <c r="A76" s="30" t="s">
        <v>79</v>
      </c>
      <c r="B76" s="36">
        <v>2</v>
      </c>
      <c r="C76" s="36">
        <v>1</v>
      </c>
      <c r="D76" s="36">
        <v>1</v>
      </c>
      <c r="E76" s="36">
        <v>0</v>
      </c>
      <c r="F76" s="36">
        <v>1</v>
      </c>
      <c r="G76" s="37">
        <v>1</v>
      </c>
      <c r="H76" s="32">
        <v>88</v>
      </c>
      <c r="J76" s="30" t="s">
        <v>79</v>
      </c>
      <c r="K76" s="36">
        <v>1</v>
      </c>
      <c r="L76" s="36">
        <v>0</v>
      </c>
      <c r="M76" s="36">
        <v>0</v>
      </c>
      <c r="N76" s="36">
        <v>0</v>
      </c>
      <c r="O76" s="36">
        <v>1</v>
      </c>
      <c r="P76" s="37">
        <v>0.4</v>
      </c>
      <c r="Q76" s="32">
        <v>73</v>
      </c>
      <c r="S76" s="30" t="s">
        <v>79</v>
      </c>
      <c r="T76" s="36">
        <v>1</v>
      </c>
      <c r="U76" s="36">
        <v>0</v>
      </c>
      <c r="V76" s="36">
        <v>0</v>
      </c>
      <c r="W76" s="36">
        <v>0</v>
      </c>
      <c r="X76" s="36">
        <v>1</v>
      </c>
      <c r="Y76" s="37">
        <v>0.4</v>
      </c>
      <c r="Z76" s="32">
        <v>73</v>
      </c>
      <c r="AB76" s="30" t="s">
        <v>79</v>
      </c>
      <c r="AC76" s="36">
        <v>0</v>
      </c>
      <c r="AD76" s="36">
        <v>0</v>
      </c>
      <c r="AE76" s="36">
        <v>1</v>
      </c>
      <c r="AF76" s="36">
        <v>0</v>
      </c>
      <c r="AG76" s="36">
        <v>0</v>
      </c>
      <c r="AH76" s="37">
        <v>0.2</v>
      </c>
      <c r="AI76" s="32">
        <v>86</v>
      </c>
      <c r="AK76" s="30" t="s">
        <v>79</v>
      </c>
      <c r="AL76" s="36">
        <v>0</v>
      </c>
      <c r="AM76" s="36">
        <v>0</v>
      </c>
      <c r="AN76" s="36">
        <v>0</v>
      </c>
      <c r="AO76" s="36">
        <v>0</v>
      </c>
      <c r="AP76" s="36">
        <v>0</v>
      </c>
      <c r="AQ76" s="37">
        <v>0</v>
      </c>
      <c r="AR76" s="32">
        <v>93</v>
      </c>
    </row>
    <row r="77" spans="1:44" x14ac:dyDescent="0.25">
      <c r="A77" s="30" t="s">
        <v>80</v>
      </c>
      <c r="B77" s="36">
        <v>7</v>
      </c>
      <c r="C77" s="36">
        <v>6</v>
      </c>
      <c r="D77" s="36">
        <v>2</v>
      </c>
      <c r="E77" s="36">
        <v>4</v>
      </c>
      <c r="F77" s="36">
        <v>8</v>
      </c>
      <c r="G77" s="37">
        <v>5.4</v>
      </c>
      <c r="H77" s="32">
        <v>61</v>
      </c>
      <c r="J77" s="30" t="s">
        <v>80</v>
      </c>
      <c r="K77" s="36">
        <v>1</v>
      </c>
      <c r="L77" s="36">
        <v>0</v>
      </c>
      <c r="M77" s="36">
        <v>1</v>
      </c>
      <c r="N77" s="36">
        <v>1</v>
      </c>
      <c r="O77" s="36">
        <v>0</v>
      </c>
      <c r="P77" s="37">
        <v>0.6</v>
      </c>
      <c r="Q77" s="32">
        <v>66</v>
      </c>
      <c r="S77" s="30" t="s">
        <v>80</v>
      </c>
      <c r="T77" s="36">
        <v>1</v>
      </c>
      <c r="U77" s="36">
        <v>0</v>
      </c>
      <c r="V77" s="36">
        <v>1</v>
      </c>
      <c r="W77" s="36">
        <v>1</v>
      </c>
      <c r="X77" s="36">
        <v>0</v>
      </c>
      <c r="Y77" s="37">
        <v>0.6</v>
      </c>
      <c r="Z77" s="32">
        <v>66</v>
      </c>
      <c r="AB77" s="30" t="s">
        <v>80</v>
      </c>
      <c r="AC77" s="36">
        <v>0</v>
      </c>
      <c r="AD77" s="36">
        <v>1</v>
      </c>
      <c r="AE77" s="36">
        <v>0</v>
      </c>
      <c r="AF77" s="36">
        <v>2</v>
      </c>
      <c r="AG77" s="36">
        <v>2</v>
      </c>
      <c r="AH77" s="37">
        <v>1</v>
      </c>
      <c r="AI77" s="32">
        <v>62</v>
      </c>
      <c r="AK77" s="30" t="s">
        <v>80</v>
      </c>
      <c r="AL77" s="36">
        <v>0</v>
      </c>
      <c r="AM77" s="36">
        <v>1</v>
      </c>
      <c r="AN77" s="36">
        <v>0</v>
      </c>
      <c r="AO77" s="36">
        <v>2</v>
      </c>
      <c r="AP77" s="36">
        <v>2</v>
      </c>
      <c r="AQ77" s="37">
        <v>1</v>
      </c>
      <c r="AR77" s="32">
        <v>63</v>
      </c>
    </row>
    <row r="78" spans="1:44" x14ac:dyDescent="0.25">
      <c r="A78" s="30" t="s">
        <v>81</v>
      </c>
      <c r="B78" s="36">
        <v>46</v>
      </c>
      <c r="C78" s="36">
        <v>38</v>
      </c>
      <c r="D78" s="36">
        <v>43</v>
      </c>
      <c r="E78" s="36">
        <v>54</v>
      </c>
      <c r="F78" s="36">
        <v>48</v>
      </c>
      <c r="G78" s="37">
        <v>45.8</v>
      </c>
      <c r="H78" s="32">
        <v>10</v>
      </c>
      <c r="J78" s="30" t="s">
        <v>81</v>
      </c>
      <c r="K78" s="36">
        <v>7</v>
      </c>
      <c r="L78" s="36">
        <v>2</v>
      </c>
      <c r="M78" s="36">
        <v>5</v>
      </c>
      <c r="N78" s="36">
        <v>6</v>
      </c>
      <c r="O78" s="36">
        <v>7</v>
      </c>
      <c r="P78" s="37">
        <v>5.4</v>
      </c>
      <c r="Q78" s="32">
        <v>10</v>
      </c>
      <c r="S78" s="30" t="s">
        <v>81</v>
      </c>
      <c r="T78" s="36">
        <v>7</v>
      </c>
      <c r="U78" s="36">
        <v>2</v>
      </c>
      <c r="V78" s="36">
        <v>5</v>
      </c>
      <c r="W78" s="36">
        <v>6</v>
      </c>
      <c r="X78" s="36">
        <v>7</v>
      </c>
      <c r="Y78" s="37">
        <v>5.4</v>
      </c>
      <c r="Z78" s="32">
        <v>10</v>
      </c>
      <c r="AB78" s="30" t="s">
        <v>81</v>
      </c>
      <c r="AC78" s="36">
        <v>7</v>
      </c>
      <c r="AD78" s="36">
        <v>15</v>
      </c>
      <c r="AE78" s="36">
        <v>12</v>
      </c>
      <c r="AF78" s="36">
        <v>19</v>
      </c>
      <c r="AG78" s="36">
        <v>4</v>
      </c>
      <c r="AH78" s="37">
        <v>11.4</v>
      </c>
      <c r="AI78" s="32">
        <v>6</v>
      </c>
      <c r="AK78" s="30" t="s">
        <v>81</v>
      </c>
      <c r="AL78" s="36">
        <v>9</v>
      </c>
      <c r="AM78" s="36">
        <v>15</v>
      </c>
      <c r="AN78" s="36">
        <v>13</v>
      </c>
      <c r="AO78" s="36">
        <v>19</v>
      </c>
      <c r="AP78" s="36">
        <v>5</v>
      </c>
      <c r="AQ78" s="37">
        <v>12.2</v>
      </c>
      <c r="AR78" s="32">
        <v>6</v>
      </c>
    </row>
    <row r="79" spans="1:44" x14ac:dyDescent="0.25">
      <c r="A79" s="30" t="s">
        <v>82</v>
      </c>
      <c r="B79" s="36">
        <v>2</v>
      </c>
      <c r="C79" s="36">
        <v>1</v>
      </c>
      <c r="D79" s="36">
        <v>2</v>
      </c>
      <c r="E79" s="36">
        <v>2</v>
      </c>
      <c r="F79" s="36">
        <v>2</v>
      </c>
      <c r="G79" s="37">
        <v>1.8</v>
      </c>
      <c r="H79" s="32">
        <v>80</v>
      </c>
      <c r="J79" s="30" t="s">
        <v>82</v>
      </c>
      <c r="K79" s="36">
        <v>0</v>
      </c>
      <c r="L79" s="36">
        <v>0</v>
      </c>
      <c r="M79" s="36">
        <v>0</v>
      </c>
      <c r="N79" s="36">
        <v>1</v>
      </c>
      <c r="O79" s="36">
        <v>0</v>
      </c>
      <c r="P79" s="37">
        <v>0.2</v>
      </c>
      <c r="Q79" s="32">
        <v>79</v>
      </c>
      <c r="S79" s="30" t="s">
        <v>82</v>
      </c>
      <c r="T79" s="36">
        <v>0</v>
      </c>
      <c r="U79" s="36">
        <v>0</v>
      </c>
      <c r="V79" s="36">
        <v>0</v>
      </c>
      <c r="W79" s="36">
        <v>1</v>
      </c>
      <c r="X79" s="36">
        <v>0</v>
      </c>
      <c r="Y79" s="37">
        <v>0.2</v>
      </c>
      <c r="Z79" s="32">
        <v>79</v>
      </c>
      <c r="AB79" s="30" t="s">
        <v>82</v>
      </c>
      <c r="AC79" s="36">
        <v>2</v>
      </c>
      <c r="AD79" s="36">
        <v>1</v>
      </c>
      <c r="AE79" s="36">
        <v>0</v>
      </c>
      <c r="AF79" s="36">
        <v>1</v>
      </c>
      <c r="AG79" s="36">
        <v>0</v>
      </c>
      <c r="AH79" s="37">
        <v>0.8</v>
      </c>
      <c r="AI79" s="32">
        <v>67</v>
      </c>
      <c r="AK79" s="30" t="s">
        <v>82</v>
      </c>
      <c r="AL79" s="36">
        <v>2</v>
      </c>
      <c r="AM79" s="36">
        <v>1</v>
      </c>
      <c r="AN79" s="36">
        <v>0</v>
      </c>
      <c r="AO79" s="36">
        <v>1</v>
      </c>
      <c r="AP79" s="36">
        <v>0</v>
      </c>
      <c r="AQ79" s="37">
        <v>0.8</v>
      </c>
      <c r="AR79" s="32">
        <v>67</v>
      </c>
    </row>
    <row r="80" spans="1:44" x14ac:dyDescent="0.25">
      <c r="A80" s="30" t="s">
        <v>83</v>
      </c>
      <c r="B80" s="36">
        <v>21</v>
      </c>
      <c r="C80" s="36">
        <v>28</v>
      </c>
      <c r="D80" s="36">
        <v>32</v>
      </c>
      <c r="E80" s="36">
        <v>35</v>
      </c>
      <c r="F80" s="36">
        <v>23</v>
      </c>
      <c r="G80" s="37">
        <v>27.8</v>
      </c>
      <c r="H80" s="32">
        <v>21</v>
      </c>
      <c r="J80" s="30" t="s">
        <v>83</v>
      </c>
      <c r="K80" s="36">
        <v>3</v>
      </c>
      <c r="L80" s="36">
        <v>5</v>
      </c>
      <c r="M80" s="36">
        <v>5</v>
      </c>
      <c r="N80" s="36">
        <v>6</v>
      </c>
      <c r="O80" s="36">
        <v>5</v>
      </c>
      <c r="P80" s="37">
        <v>4.8</v>
      </c>
      <c r="Q80" s="32">
        <v>15</v>
      </c>
      <c r="S80" s="30" t="s">
        <v>83</v>
      </c>
      <c r="T80" s="36">
        <v>3</v>
      </c>
      <c r="U80" s="36">
        <v>5</v>
      </c>
      <c r="V80" s="36">
        <v>5</v>
      </c>
      <c r="W80" s="36">
        <v>6</v>
      </c>
      <c r="X80" s="36">
        <v>5</v>
      </c>
      <c r="Y80" s="37">
        <v>4.8</v>
      </c>
      <c r="Z80" s="32">
        <v>15</v>
      </c>
      <c r="AB80" s="30" t="s">
        <v>83</v>
      </c>
      <c r="AC80" s="36">
        <v>4</v>
      </c>
      <c r="AD80" s="36">
        <v>8</v>
      </c>
      <c r="AE80" s="36">
        <v>5</v>
      </c>
      <c r="AF80" s="36">
        <v>8</v>
      </c>
      <c r="AG80" s="36">
        <v>5</v>
      </c>
      <c r="AH80" s="37">
        <v>6</v>
      </c>
      <c r="AI80" s="32">
        <v>14</v>
      </c>
      <c r="AK80" s="30" t="s">
        <v>83</v>
      </c>
      <c r="AL80" s="36">
        <v>3</v>
      </c>
      <c r="AM80" s="36">
        <v>8</v>
      </c>
      <c r="AN80" s="36">
        <v>5</v>
      </c>
      <c r="AO80" s="36">
        <v>8</v>
      </c>
      <c r="AP80" s="36">
        <v>5</v>
      </c>
      <c r="AQ80" s="37">
        <v>5.8</v>
      </c>
      <c r="AR80" s="32">
        <v>15</v>
      </c>
    </row>
    <row r="81" spans="1:44" x14ac:dyDescent="0.25">
      <c r="A81" s="30" t="s">
        <v>84</v>
      </c>
      <c r="B81" s="36">
        <v>6</v>
      </c>
      <c r="C81" s="36">
        <v>8</v>
      </c>
      <c r="D81" s="36">
        <v>11</v>
      </c>
      <c r="E81" s="36">
        <v>13</v>
      </c>
      <c r="F81" s="36">
        <v>14</v>
      </c>
      <c r="G81" s="37">
        <v>10.4</v>
      </c>
      <c r="H81" s="32">
        <v>45</v>
      </c>
      <c r="J81" s="30" t="s">
        <v>84</v>
      </c>
      <c r="K81" s="36">
        <v>0</v>
      </c>
      <c r="L81" s="36">
        <v>1</v>
      </c>
      <c r="M81" s="36">
        <v>5</v>
      </c>
      <c r="N81" s="36">
        <v>1</v>
      </c>
      <c r="O81" s="36">
        <v>0</v>
      </c>
      <c r="P81" s="37">
        <v>1.4</v>
      </c>
      <c r="Q81" s="32">
        <v>46</v>
      </c>
      <c r="S81" s="30" t="s">
        <v>84</v>
      </c>
      <c r="T81" s="36">
        <v>0</v>
      </c>
      <c r="U81" s="36">
        <v>1</v>
      </c>
      <c r="V81" s="36">
        <v>5</v>
      </c>
      <c r="W81" s="36">
        <v>1</v>
      </c>
      <c r="X81" s="36">
        <v>0</v>
      </c>
      <c r="Y81" s="37">
        <v>1.4</v>
      </c>
      <c r="Z81" s="32">
        <v>46</v>
      </c>
      <c r="AB81" s="30" t="s">
        <v>84</v>
      </c>
      <c r="AC81" s="36">
        <v>3</v>
      </c>
      <c r="AD81" s="36">
        <v>0</v>
      </c>
      <c r="AE81" s="36">
        <v>2</v>
      </c>
      <c r="AF81" s="36">
        <v>6</v>
      </c>
      <c r="AG81" s="36">
        <v>2</v>
      </c>
      <c r="AH81" s="37">
        <v>2.6</v>
      </c>
      <c r="AI81" s="32">
        <v>31</v>
      </c>
      <c r="AK81" s="30" t="s">
        <v>84</v>
      </c>
      <c r="AL81" s="36">
        <v>3</v>
      </c>
      <c r="AM81" s="36">
        <v>0</v>
      </c>
      <c r="AN81" s="36">
        <v>2</v>
      </c>
      <c r="AO81" s="36">
        <v>7</v>
      </c>
      <c r="AP81" s="36">
        <v>2</v>
      </c>
      <c r="AQ81" s="37">
        <v>2.8</v>
      </c>
      <c r="AR81" s="32">
        <v>31</v>
      </c>
    </row>
    <row r="82" spans="1:44" x14ac:dyDescent="0.25">
      <c r="A82" s="30" t="s">
        <v>85</v>
      </c>
      <c r="B82" s="36">
        <v>27</v>
      </c>
      <c r="C82" s="36">
        <v>24</v>
      </c>
      <c r="D82" s="36">
        <v>47</v>
      </c>
      <c r="E82" s="36">
        <v>37</v>
      </c>
      <c r="F82" s="36">
        <v>35</v>
      </c>
      <c r="G82" s="37">
        <v>34</v>
      </c>
      <c r="H82" s="32">
        <v>13</v>
      </c>
      <c r="J82" s="30" t="s">
        <v>85</v>
      </c>
      <c r="K82" s="36">
        <v>4</v>
      </c>
      <c r="L82" s="36">
        <v>4</v>
      </c>
      <c r="M82" s="36">
        <v>18</v>
      </c>
      <c r="N82" s="36">
        <v>10</v>
      </c>
      <c r="O82" s="36">
        <v>4</v>
      </c>
      <c r="P82" s="37">
        <v>8</v>
      </c>
      <c r="Q82" s="32">
        <v>5</v>
      </c>
      <c r="S82" s="30" t="s">
        <v>85</v>
      </c>
      <c r="T82" s="36">
        <v>4</v>
      </c>
      <c r="U82" s="36">
        <v>4</v>
      </c>
      <c r="V82" s="36">
        <v>18</v>
      </c>
      <c r="W82" s="36">
        <v>10</v>
      </c>
      <c r="X82" s="36">
        <v>4</v>
      </c>
      <c r="Y82" s="37">
        <v>8</v>
      </c>
      <c r="Z82" s="32">
        <v>5</v>
      </c>
      <c r="AB82" s="30" t="s">
        <v>85</v>
      </c>
      <c r="AC82" s="36">
        <v>11</v>
      </c>
      <c r="AD82" s="36">
        <v>3</v>
      </c>
      <c r="AE82" s="36">
        <v>8</v>
      </c>
      <c r="AF82" s="36">
        <v>6</v>
      </c>
      <c r="AG82" s="36">
        <v>13</v>
      </c>
      <c r="AH82" s="37">
        <v>8.1999999999999993</v>
      </c>
      <c r="AI82" s="32">
        <v>9</v>
      </c>
      <c r="AK82" s="30" t="s">
        <v>85</v>
      </c>
      <c r="AL82" s="36">
        <v>12</v>
      </c>
      <c r="AM82" s="36">
        <v>3</v>
      </c>
      <c r="AN82" s="36">
        <v>8</v>
      </c>
      <c r="AO82" s="36">
        <v>6</v>
      </c>
      <c r="AP82" s="36">
        <v>13</v>
      </c>
      <c r="AQ82" s="37">
        <v>8.4</v>
      </c>
      <c r="AR82" s="32">
        <v>8</v>
      </c>
    </row>
    <row r="83" spans="1:44" x14ac:dyDescent="0.25">
      <c r="A83" s="30" t="s">
        <v>86</v>
      </c>
      <c r="B83" s="36">
        <v>7</v>
      </c>
      <c r="C83" s="36">
        <v>24</v>
      </c>
      <c r="D83" s="36">
        <v>10</v>
      </c>
      <c r="E83" s="36">
        <v>18</v>
      </c>
      <c r="F83" s="36">
        <v>14</v>
      </c>
      <c r="G83" s="37">
        <v>14.6</v>
      </c>
      <c r="H83" s="32">
        <v>30</v>
      </c>
      <c r="J83" s="30" t="s">
        <v>86</v>
      </c>
      <c r="K83" s="36">
        <v>2</v>
      </c>
      <c r="L83" s="36">
        <v>4</v>
      </c>
      <c r="M83" s="36">
        <v>1</v>
      </c>
      <c r="N83" s="36">
        <v>3</v>
      </c>
      <c r="O83" s="36">
        <v>1</v>
      </c>
      <c r="P83" s="37">
        <v>2.2000000000000002</v>
      </c>
      <c r="Q83" s="32">
        <v>33</v>
      </c>
      <c r="S83" s="30" t="s">
        <v>86</v>
      </c>
      <c r="T83" s="36">
        <v>2</v>
      </c>
      <c r="U83" s="36">
        <v>4</v>
      </c>
      <c r="V83" s="36">
        <v>1</v>
      </c>
      <c r="W83" s="36">
        <v>3</v>
      </c>
      <c r="X83" s="36">
        <v>1</v>
      </c>
      <c r="Y83" s="37">
        <v>2.2000000000000002</v>
      </c>
      <c r="Z83" s="32">
        <v>34</v>
      </c>
      <c r="AB83" s="30" t="s">
        <v>86</v>
      </c>
      <c r="AC83" s="36">
        <v>2</v>
      </c>
      <c r="AD83" s="36">
        <v>5</v>
      </c>
      <c r="AE83" s="36">
        <v>1</v>
      </c>
      <c r="AF83" s="36">
        <v>4</v>
      </c>
      <c r="AG83" s="36">
        <v>4</v>
      </c>
      <c r="AH83" s="37">
        <v>3.2</v>
      </c>
      <c r="AI83" s="32">
        <v>26</v>
      </c>
      <c r="AK83" s="30" t="s">
        <v>86</v>
      </c>
      <c r="AL83" s="36">
        <v>2</v>
      </c>
      <c r="AM83" s="36">
        <v>5</v>
      </c>
      <c r="AN83" s="36">
        <v>1</v>
      </c>
      <c r="AO83" s="36">
        <v>4</v>
      </c>
      <c r="AP83" s="36">
        <v>4</v>
      </c>
      <c r="AQ83" s="37">
        <v>3.2</v>
      </c>
      <c r="AR83" s="32">
        <v>27</v>
      </c>
    </row>
    <row r="84" spans="1:44" x14ac:dyDescent="0.25">
      <c r="A84" s="30" t="s">
        <v>87</v>
      </c>
      <c r="B84" s="36">
        <v>28</v>
      </c>
      <c r="C84" s="36">
        <v>36</v>
      </c>
      <c r="D84" s="36">
        <v>28</v>
      </c>
      <c r="E84" s="36">
        <v>37</v>
      </c>
      <c r="F84" s="36">
        <v>42</v>
      </c>
      <c r="G84" s="37">
        <v>34.200000000000003</v>
      </c>
      <c r="H84" s="32">
        <v>12</v>
      </c>
      <c r="J84" s="30" t="s">
        <v>87</v>
      </c>
      <c r="K84" s="36">
        <v>7</v>
      </c>
      <c r="L84" s="36">
        <v>6</v>
      </c>
      <c r="M84" s="36">
        <v>0</v>
      </c>
      <c r="N84" s="36">
        <v>2</v>
      </c>
      <c r="O84" s="36">
        <v>4</v>
      </c>
      <c r="P84" s="37">
        <v>3.8</v>
      </c>
      <c r="Q84" s="32">
        <v>20</v>
      </c>
      <c r="S84" s="30" t="s">
        <v>87</v>
      </c>
      <c r="T84" s="36">
        <v>7</v>
      </c>
      <c r="U84" s="36">
        <v>6</v>
      </c>
      <c r="V84" s="36">
        <v>0</v>
      </c>
      <c r="W84" s="36">
        <v>2</v>
      </c>
      <c r="X84" s="36">
        <v>4</v>
      </c>
      <c r="Y84" s="37">
        <v>3.8</v>
      </c>
      <c r="Z84" s="32">
        <v>20</v>
      </c>
      <c r="AB84" s="30" t="s">
        <v>87</v>
      </c>
      <c r="AC84" s="36">
        <v>2</v>
      </c>
      <c r="AD84" s="36">
        <v>6</v>
      </c>
      <c r="AE84" s="36">
        <v>4</v>
      </c>
      <c r="AF84" s="36">
        <v>8</v>
      </c>
      <c r="AG84" s="36">
        <v>5</v>
      </c>
      <c r="AH84" s="37">
        <v>5</v>
      </c>
      <c r="AI84" s="32">
        <v>18</v>
      </c>
      <c r="AK84" s="30" t="s">
        <v>87</v>
      </c>
      <c r="AL84" s="36">
        <v>2</v>
      </c>
      <c r="AM84" s="36">
        <v>6</v>
      </c>
      <c r="AN84" s="36">
        <v>4</v>
      </c>
      <c r="AO84" s="36">
        <v>8</v>
      </c>
      <c r="AP84" s="36">
        <v>5</v>
      </c>
      <c r="AQ84" s="37">
        <v>5</v>
      </c>
      <c r="AR84" s="32">
        <v>20</v>
      </c>
    </row>
    <row r="85" spans="1:44" x14ac:dyDescent="0.25">
      <c r="A85" s="30" t="s">
        <v>88</v>
      </c>
      <c r="B85" s="36">
        <v>7</v>
      </c>
      <c r="C85" s="36">
        <v>13</v>
      </c>
      <c r="D85" s="36">
        <v>14</v>
      </c>
      <c r="E85" s="36">
        <v>5</v>
      </c>
      <c r="F85" s="36">
        <v>17</v>
      </c>
      <c r="G85" s="37">
        <v>11.2</v>
      </c>
      <c r="H85" s="32">
        <v>40</v>
      </c>
      <c r="J85" s="30" t="s">
        <v>88</v>
      </c>
      <c r="K85" s="36">
        <v>3</v>
      </c>
      <c r="L85" s="36">
        <v>2</v>
      </c>
      <c r="M85" s="36">
        <v>3</v>
      </c>
      <c r="N85" s="36">
        <v>1</v>
      </c>
      <c r="O85" s="36">
        <v>4</v>
      </c>
      <c r="P85" s="37">
        <v>2.6</v>
      </c>
      <c r="Q85" s="32">
        <v>28</v>
      </c>
      <c r="S85" s="30" t="s">
        <v>88</v>
      </c>
      <c r="T85" s="36">
        <v>3</v>
      </c>
      <c r="U85" s="36">
        <v>2</v>
      </c>
      <c r="V85" s="36">
        <v>4</v>
      </c>
      <c r="W85" s="36">
        <v>0</v>
      </c>
      <c r="X85" s="36">
        <v>3</v>
      </c>
      <c r="Y85" s="37">
        <v>2.4</v>
      </c>
      <c r="Z85" s="32">
        <v>28</v>
      </c>
      <c r="AB85" s="30" t="s">
        <v>88</v>
      </c>
      <c r="AC85" s="36">
        <v>0</v>
      </c>
      <c r="AD85" s="36">
        <v>4</v>
      </c>
      <c r="AE85" s="36">
        <v>6</v>
      </c>
      <c r="AF85" s="36">
        <v>0</v>
      </c>
      <c r="AG85" s="36">
        <v>4</v>
      </c>
      <c r="AH85" s="37">
        <v>2.8</v>
      </c>
      <c r="AI85" s="32">
        <v>30</v>
      </c>
      <c r="AK85" s="30" t="s">
        <v>88</v>
      </c>
      <c r="AL85" s="36">
        <v>2</v>
      </c>
      <c r="AM85" s="36">
        <v>5</v>
      </c>
      <c r="AN85" s="36">
        <v>6</v>
      </c>
      <c r="AO85" s="36">
        <v>0</v>
      </c>
      <c r="AP85" s="36">
        <v>4</v>
      </c>
      <c r="AQ85" s="37">
        <v>3.4</v>
      </c>
      <c r="AR85" s="32">
        <v>26</v>
      </c>
    </row>
    <row r="86" spans="1:44" x14ac:dyDescent="0.25">
      <c r="A86" s="30" t="s">
        <v>89</v>
      </c>
      <c r="B86" s="36">
        <v>10</v>
      </c>
      <c r="C86" s="36">
        <v>4</v>
      </c>
      <c r="D86" s="36">
        <v>7</v>
      </c>
      <c r="E86" s="36">
        <v>11</v>
      </c>
      <c r="F86" s="36">
        <v>6</v>
      </c>
      <c r="G86" s="37">
        <v>7.6</v>
      </c>
      <c r="H86" s="32">
        <v>56</v>
      </c>
      <c r="J86" s="30" t="s">
        <v>89</v>
      </c>
      <c r="K86" s="36">
        <v>2</v>
      </c>
      <c r="L86" s="36">
        <v>0</v>
      </c>
      <c r="M86" s="36">
        <v>1</v>
      </c>
      <c r="N86" s="36">
        <v>3</v>
      </c>
      <c r="O86" s="36">
        <v>1</v>
      </c>
      <c r="P86" s="37">
        <v>1.4</v>
      </c>
      <c r="Q86" s="32">
        <v>46</v>
      </c>
      <c r="S86" s="30" t="s">
        <v>89</v>
      </c>
      <c r="T86" s="36">
        <v>2</v>
      </c>
      <c r="U86" s="36">
        <v>0</v>
      </c>
      <c r="V86" s="36">
        <v>1</v>
      </c>
      <c r="W86" s="36">
        <v>3</v>
      </c>
      <c r="X86" s="36">
        <v>1</v>
      </c>
      <c r="Y86" s="37">
        <v>1.4</v>
      </c>
      <c r="Z86" s="32">
        <v>46</v>
      </c>
      <c r="AB86" s="30" t="s">
        <v>89</v>
      </c>
      <c r="AC86" s="36">
        <v>2</v>
      </c>
      <c r="AD86" s="36">
        <v>2</v>
      </c>
      <c r="AE86" s="36">
        <v>1</v>
      </c>
      <c r="AF86" s="36">
        <v>4</v>
      </c>
      <c r="AG86" s="36">
        <v>3</v>
      </c>
      <c r="AH86" s="37">
        <v>2.4</v>
      </c>
      <c r="AI86" s="32">
        <v>34</v>
      </c>
      <c r="AK86" s="30" t="s">
        <v>89</v>
      </c>
      <c r="AL86" s="36">
        <v>2</v>
      </c>
      <c r="AM86" s="36">
        <v>3</v>
      </c>
      <c r="AN86" s="36">
        <v>1</v>
      </c>
      <c r="AO86" s="36">
        <v>4</v>
      </c>
      <c r="AP86" s="36">
        <v>3</v>
      </c>
      <c r="AQ86" s="37">
        <v>2.6</v>
      </c>
      <c r="AR86" s="32">
        <v>32</v>
      </c>
    </row>
    <row r="87" spans="1:44" x14ac:dyDescent="0.25">
      <c r="A87" s="30" t="s">
        <v>90</v>
      </c>
      <c r="B87" s="36">
        <v>10</v>
      </c>
      <c r="C87" s="36">
        <v>9</v>
      </c>
      <c r="D87" s="36">
        <v>10</v>
      </c>
      <c r="E87" s="36">
        <v>6</v>
      </c>
      <c r="F87" s="36">
        <v>8</v>
      </c>
      <c r="G87" s="37">
        <v>8.6</v>
      </c>
      <c r="H87" s="32">
        <v>51</v>
      </c>
      <c r="J87" s="30" t="s">
        <v>90</v>
      </c>
      <c r="K87" s="36">
        <v>1</v>
      </c>
      <c r="L87" s="36">
        <v>4</v>
      </c>
      <c r="M87" s="36">
        <v>2</v>
      </c>
      <c r="N87" s="36">
        <v>0</v>
      </c>
      <c r="O87" s="36">
        <v>1</v>
      </c>
      <c r="P87" s="37">
        <v>1.6</v>
      </c>
      <c r="Q87" s="32">
        <v>42</v>
      </c>
      <c r="S87" s="30" t="s">
        <v>90</v>
      </c>
      <c r="T87" s="36">
        <v>1</v>
      </c>
      <c r="U87" s="36">
        <v>4</v>
      </c>
      <c r="V87" s="36">
        <v>2</v>
      </c>
      <c r="W87" s="36">
        <v>0</v>
      </c>
      <c r="X87" s="36">
        <v>1</v>
      </c>
      <c r="Y87" s="37">
        <v>1.6</v>
      </c>
      <c r="Z87" s="32">
        <v>43</v>
      </c>
      <c r="AB87" s="30" t="s">
        <v>90</v>
      </c>
      <c r="AC87" s="36">
        <v>1</v>
      </c>
      <c r="AD87" s="36">
        <v>0</v>
      </c>
      <c r="AE87" s="36">
        <v>0</v>
      </c>
      <c r="AF87" s="36">
        <v>1</v>
      </c>
      <c r="AG87" s="36">
        <v>0</v>
      </c>
      <c r="AH87" s="37">
        <v>0.4</v>
      </c>
      <c r="AI87" s="32">
        <v>77</v>
      </c>
      <c r="AK87" s="30" t="s">
        <v>90</v>
      </c>
      <c r="AL87" s="36">
        <v>1</v>
      </c>
      <c r="AM87" s="36">
        <v>0</v>
      </c>
      <c r="AN87" s="36">
        <v>0</v>
      </c>
      <c r="AO87" s="36">
        <v>1</v>
      </c>
      <c r="AP87" s="36">
        <v>0</v>
      </c>
      <c r="AQ87" s="37">
        <v>0.4</v>
      </c>
      <c r="AR87" s="32">
        <v>78</v>
      </c>
    </row>
    <row r="88" spans="1:44" x14ac:dyDescent="0.25">
      <c r="A88" s="30" t="s">
        <v>91</v>
      </c>
      <c r="B88" s="36">
        <v>14</v>
      </c>
      <c r="C88" s="36">
        <v>9</v>
      </c>
      <c r="D88" s="36">
        <v>8</v>
      </c>
      <c r="E88" s="36">
        <v>8</v>
      </c>
      <c r="F88" s="36">
        <v>8</v>
      </c>
      <c r="G88" s="37">
        <v>9.4</v>
      </c>
      <c r="H88" s="32">
        <v>48</v>
      </c>
      <c r="J88" s="30" t="s">
        <v>91</v>
      </c>
      <c r="K88" s="36">
        <v>1</v>
      </c>
      <c r="L88" s="36">
        <v>2</v>
      </c>
      <c r="M88" s="36">
        <v>0</v>
      </c>
      <c r="N88" s="36">
        <v>0</v>
      </c>
      <c r="O88" s="36">
        <v>0</v>
      </c>
      <c r="P88" s="37">
        <v>0.6</v>
      </c>
      <c r="Q88" s="32">
        <v>66</v>
      </c>
      <c r="S88" s="30" t="s">
        <v>91</v>
      </c>
      <c r="T88" s="36">
        <v>1</v>
      </c>
      <c r="U88" s="36">
        <v>2</v>
      </c>
      <c r="V88" s="36">
        <v>0</v>
      </c>
      <c r="W88" s="36">
        <v>0</v>
      </c>
      <c r="X88" s="36">
        <v>0</v>
      </c>
      <c r="Y88" s="37">
        <v>0.6</v>
      </c>
      <c r="Z88" s="32">
        <v>66</v>
      </c>
      <c r="AB88" s="30" t="s">
        <v>91</v>
      </c>
      <c r="AC88" s="36">
        <v>2</v>
      </c>
      <c r="AD88" s="36">
        <v>0</v>
      </c>
      <c r="AE88" s="36">
        <v>1</v>
      </c>
      <c r="AF88" s="36">
        <v>2</v>
      </c>
      <c r="AG88" s="36">
        <v>5</v>
      </c>
      <c r="AH88" s="37">
        <v>2</v>
      </c>
      <c r="AI88" s="32">
        <v>42</v>
      </c>
      <c r="AK88" s="30" t="s">
        <v>91</v>
      </c>
      <c r="AL88" s="36">
        <v>2</v>
      </c>
      <c r="AM88" s="36">
        <v>0</v>
      </c>
      <c r="AN88" s="36">
        <v>1</v>
      </c>
      <c r="AO88" s="36">
        <v>2</v>
      </c>
      <c r="AP88" s="36">
        <v>5</v>
      </c>
      <c r="AQ88" s="37">
        <v>2</v>
      </c>
      <c r="AR88" s="32">
        <v>42</v>
      </c>
    </row>
    <row r="89" spans="1:44" x14ac:dyDescent="0.25">
      <c r="A89" s="30" t="s">
        <v>92</v>
      </c>
      <c r="B89" s="36">
        <v>2</v>
      </c>
      <c r="C89" s="36">
        <v>1</v>
      </c>
      <c r="D89" s="36">
        <v>4</v>
      </c>
      <c r="E89" s="36">
        <v>2</v>
      </c>
      <c r="F89" s="36">
        <v>3</v>
      </c>
      <c r="G89" s="37">
        <v>2.4</v>
      </c>
      <c r="H89" s="32">
        <v>78</v>
      </c>
      <c r="J89" s="30" t="s">
        <v>92</v>
      </c>
      <c r="K89" s="36">
        <v>0</v>
      </c>
      <c r="L89" s="36">
        <v>1</v>
      </c>
      <c r="M89" s="36">
        <v>2</v>
      </c>
      <c r="N89" s="36">
        <v>0</v>
      </c>
      <c r="O89" s="36">
        <v>0</v>
      </c>
      <c r="P89" s="37">
        <v>0.6</v>
      </c>
      <c r="Q89" s="32">
        <v>66</v>
      </c>
      <c r="S89" s="30" t="s">
        <v>92</v>
      </c>
      <c r="T89" s="36">
        <v>0</v>
      </c>
      <c r="U89" s="36">
        <v>1</v>
      </c>
      <c r="V89" s="36">
        <v>2</v>
      </c>
      <c r="W89" s="36">
        <v>0</v>
      </c>
      <c r="X89" s="36">
        <v>0</v>
      </c>
      <c r="Y89" s="37">
        <v>0.6</v>
      </c>
      <c r="Z89" s="32">
        <v>66</v>
      </c>
      <c r="AB89" s="30" t="s">
        <v>92</v>
      </c>
      <c r="AC89" s="36">
        <v>1</v>
      </c>
      <c r="AD89" s="36">
        <v>0</v>
      </c>
      <c r="AE89" s="36">
        <v>0</v>
      </c>
      <c r="AF89" s="36">
        <v>1</v>
      </c>
      <c r="AG89" s="36">
        <v>1</v>
      </c>
      <c r="AH89" s="37">
        <v>0.6</v>
      </c>
      <c r="AI89" s="32">
        <v>72</v>
      </c>
      <c r="AK89" s="30" t="s">
        <v>92</v>
      </c>
      <c r="AL89" s="36">
        <v>2</v>
      </c>
      <c r="AM89" s="36">
        <v>0</v>
      </c>
      <c r="AN89" s="36">
        <v>0</v>
      </c>
      <c r="AO89" s="36">
        <v>1</v>
      </c>
      <c r="AP89" s="36">
        <v>1</v>
      </c>
      <c r="AQ89" s="37">
        <v>0.8</v>
      </c>
      <c r="AR89" s="32">
        <v>67</v>
      </c>
    </row>
    <row r="90" spans="1:44" x14ac:dyDescent="0.25">
      <c r="A90" s="30" t="s">
        <v>93</v>
      </c>
      <c r="B90" s="36">
        <v>8</v>
      </c>
      <c r="C90" s="36">
        <v>4</v>
      </c>
      <c r="D90" s="36">
        <v>10</v>
      </c>
      <c r="E90" s="36">
        <v>12</v>
      </c>
      <c r="F90" s="36">
        <v>9</v>
      </c>
      <c r="G90" s="37">
        <v>8.6</v>
      </c>
      <c r="H90" s="32">
        <v>51</v>
      </c>
      <c r="J90" s="30" t="s">
        <v>93</v>
      </c>
      <c r="K90" s="36">
        <v>2</v>
      </c>
      <c r="L90" s="36">
        <v>1</v>
      </c>
      <c r="M90" s="36">
        <v>2</v>
      </c>
      <c r="N90" s="36">
        <v>2</v>
      </c>
      <c r="O90" s="36">
        <v>0</v>
      </c>
      <c r="P90" s="37">
        <v>1.4</v>
      </c>
      <c r="Q90" s="32">
        <v>46</v>
      </c>
      <c r="S90" s="30" t="s">
        <v>93</v>
      </c>
      <c r="T90" s="36">
        <v>2</v>
      </c>
      <c r="U90" s="36">
        <v>1</v>
      </c>
      <c r="V90" s="36">
        <v>2</v>
      </c>
      <c r="W90" s="36">
        <v>2</v>
      </c>
      <c r="X90" s="36">
        <v>0</v>
      </c>
      <c r="Y90" s="37">
        <v>1.4</v>
      </c>
      <c r="Z90" s="32">
        <v>46</v>
      </c>
      <c r="AB90" s="30" t="s">
        <v>93</v>
      </c>
      <c r="AC90" s="36">
        <v>0</v>
      </c>
      <c r="AD90" s="36">
        <v>0</v>
      </c>
      <c r="AE90" s="36">
        <v>4</v>
      </c>
      <c r="AF90" s="36">
        <v>6</v>
      </c>
      <c r="AG90" s="36">
        <v>3</v>
      </c>
      <c r="AH90" s="37">
        <v>2.6</v>
      </c>
      <c r="AI90" s="32">
        <v>31</v>
      </c>
      <c r="AK90" s="30" t="s">
        <v>93</v>
      </c>
      <c r="AL90" s="36">
        <v>0</v>
      </c>
      <c r="AM90" s="36">
        <v>0</v>
      </c>
      <c r="AN90" s="36">
        <v>4</v>
      </c>
      <c r="AO90" s="36">
        <v>6</v>
      </c>
      <c r="AP90" s="36">
        <v>3</v>
      </c>
      <c r="AQ90" s="37">
        <v>2.6</v>
      </c>
      <c r="AR90" s="32">
        <v>32</v>
      </c>
    </row>
    <row r="91" spans="1:44" x14ac:dyDescent="0.25">
      <c r="A91" s="30" t="s">
        <v>94</v>
      </c>
      <c r="B91" s="36">
        <v>0</v>
      </c>
      <c r="C91" s="36">
        <v>1</v>
      </c>
      <c r="D91" s="36">
        <v>0</v>
      </c>
      <c r="E91" s="36">
        <v>0</v>
      </c>
      <c r="F91" s="36">
        <v>1</v>
      </c>
      <c r="G91" s="37">
        <v>0.4</v>
      </c>
      <c r="H91" s="32">
        <v>94</v>
      </c>
      <c r="J91" s="30" t="s">
        <v>94</v>
      </c>
      <c r="K91" s="36">
        <v>0</v>
      </c>
      <c r="L91" s="36">
        <v>1</v>
      </c>
      <c r="M91" s="36">
        <v>0</v>
      </c>
      <c r="N91" s="36">
        <v>0</v>
      </c>
      <c r="O91" s="36">
        <v>0</v>
      </c>
      <c r="P91" s="37">
        <v>0.2</v>
      </c>
      <c r="Q91" s="32">
        <v>79</v>
      </c>
      <c r="S91" s="30" t="s">
        <v>94</v>
      </c>
      <c r="T91" s="36">
        <v>0</v>
      </c>
      <c r="U91" s="36">
        <v>1</v>
      </c>
      <c r="V91" s="36">
        <v>0</v>
      </c>
      <c r="W91" s="36">
        <v>0</v>
      </c>
      <c r="X91" s="36">
        <v>0</v>
      </c>
      <c r="Y91" s="37">
        <v>0.2</v>
      </c>
      <c r="Z91" s="32">
        <v>79</v>
      </c>
      <c r="AB91" s="30" t="s">
        <v>94</v>
      </c>
      <c r="AC91" s="36">
        <v>0</v>
      </c>
      <c r="AD91" s="36">
        <v>0</v>
      </c>
      <c r="AE91" s="36">
        <v>0</v>
      </c>
      <c r="AF91" s="36">
        <v>0</v>
      </c>
      <c r="AG91" s="36">
        <v>1</v>
      </c>
      <c r="AH91" s="37">
        <v>0.2</v>
      </c>
      <c r="AI91" s="32">
        <v>86</v>
      </c>
      <c r="AK91" s="30" t="s">
        <v>94</v>
      </c>
      <c r="AL91" s="36">
        <v>0</v>
      </c>
      <c r="AM91" s="36">
        <v>0</v>
      </c>
      <c r="AN91" s="36">
        <v>0</v>
      </c>
      <c r="AO91" s="36">
        <v>0</v>
      </c>
      <c r="AP91" s="36">
        <v>1</v>
      </c>
      <c r="AQ91" s="37">
        <v>0.2</v>
      </c>
      <c r="AR91" s="32">
        <v>87</v>
      </c>
    </row>
    <row r="92" spans="1:44" x14ac:dyDescent="0.25">
      <c r="A92" s="30" t="s">
        <v>95</v>
      </c>
      <c r="B92" s="36">
        <v>4</v>
      </c>
      <c r="C92" s="36">
        <v>5</v>
      </c>
      <c r="D92" s="36">
        <v>9</v>
      </c>
      <c r="E92" s="36">
        <v>6</v>
      </c>
      <c r="F92" s="36">
        <v>3</v>
      </c>
      <c r="G92" s="37">
        <v>5.4</v>
      </c>
      <c r="H92" s="32">
        <v>61</v>
      </c>
      <c r="J92" s="30" t="s">
        <v>95</v>
      </c>
      <c r="K92" s="36">
        <v>1</v>
      </c>
      <c r="L92" s="36">
        <v>0</v>
      </c>
      <c r="M92" s="36">
        <v>0</v>
      </c>
      <c r="N92" s="36">
        <v>0</v>
      </c>
      <c r="O92" s="36">
        <v>0</v>
      </c>
      <c r="P92" s="37">
        <v>0.2</v>
      </c>
      <c r="Q92" s="32">
        <v>79</v>
      </c>
      <c r="S92" s="30" t="s">
        <v>95</v>
      </c>
      <c r="T92" s="36">
        <v>1</v>
      </c>
      <c r="U92" s="36">
        <v>0</v>
      </c>
      <c r="V92" s="36">
        <v>0</v>
      </c>
      <c r="W92" s="36">
        <v>0</v>
      </c>
      <c r="X92" s="36">
        <v>0</v>
      </c>
      <c r="Y92" s="37">
        <v>0.2</v>
      </c>
      <c r="Z92" s="32">
        <v>79</v>
      </c>
      <c r="AB92" s="30" t="s">
        <v>95</v>
      </c>
      <c r="AC92" s="36">
        <v>0</v>
      </c>
      <c r="AD92" s="36">
        <v>0</v>
      </c>
      <c r="AE92" s="36">
        <v>2</v>
      </c>
      <c r="AF92" s="36">
        <v>0</v>
      </c>
      <c r="AG92" s="36">
        <v>0</v>
      </c>
      <c r="AH92" s="37">
        <v>0.4</v>
      </c>
      <c r="AI92" s="32">
        <v>77</v>
      </c>
      <c r="AK92" s="30" t="s">
        <v>95</v>
      </c>
      <c r="AL92" s="36">
        <v>0</v>
      </c>
      <c r="AM92" s="36">
        <v>0</v>
      </c>
      <c r="AN92" s="36">
        <v>2</v>
      </c>
      <c r="AO92" s="36">
        <v>0</v>
      </c>
      <c r="AP92" s="36">
        <v>0</v>
      </c>
      <c r="AQ92" s="37">
        <v>0.4</v>
      </c>
      <c r="AR92" s="32">
        <v>78</v>
      </c>
    </row>
    <row r="93" spans="1:44" x14ac:dyDescent="0.25">
      <c r="A93" s="30" t="s">
        <v>96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7">
        <v>0</v>
      </c>
      <c r="H93" s="32">
        <v>100</v>
      </c>
      <c r="J93" s="30" t="s">
        <v>96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7">
        <v>0</v>
      </c>
      <c r="Q93" s="32">
        <v>92</v>
      </c>
      <c r="S93" s="30" t="s">
        <v>96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7">
        <v>0</v>
      </c>
      <c r="Z93" s="32">
        <v>92</v>
      </c>
      <c r="AB93" s="30" t="s">
        <v>96</v>
      </c>
      <c r="AC93" s="36">
        <v>0</v>
      </c>
      <c r="AD93" s="36">
        <v>0</v>
      </c>
      <c r="AE93" s="36">
        <v>0</v>
      </c>
      <c r="AF93" s="36">
        <v>0</v>
      </c>
      <c r="AG93" s="36">
        <v>0</v>
      </c>
      <c r="AH93" s="37">
        <v>0</v>
      </c>
      <c r="AI93" s="32">
        <v>94</v>
      </c>
      <c r="AK93" s="30" t="s">
        <v>96</v>
      </c>
      <c r="AL93" s="36">
        <v>0</v>
      </c>
      <c r="AM93" s="36">
        <v>0</v>
      </c>
      <c r="AN93" s="36">
        <v>0</v>
      </c>
      <c r="AO93" s="36">
        <v>0</v>
      </c>
      <c r="AP93" s="36">
        <v>0</v>
      </c>
      <c r="AQ93" s="37">
        <v>0</v>
      </c>
      <c r="AR93" s="32">
        <v>93</v>
      </c>
    </row>
    <row r="94" spans="1:44" x14ac:dyDescent="0.25">
      <c r="A94" s="30" t="s">
        <v>97</v>
      </c>
      <c r="B94" s="36">
        <v>24</v>
      </c>
      <c r="C94" s="36">
        <v>22</v>
      </c>
      <c r="D94" s="36">
        <v>27</v>
      </c>
      <c r="E94" s="36">
        <v>29</v>
      </c>
      <c r="F94" s="36">
        <v>24</v>
      </c>
      <c r="G94" s="37">
        <v>25.2</v>
      </c>
      <c r="H94" s="32">
        <v>22</v>
      </c>
      <c r="J94" s="30" t="s">
        <v>97</v>
      </c>
      <c r="K94" s="36">
        <v>3</v>
      </c>
      <c r="L94" s="36">
        <v>2</v>
      </c>
      <c r="M94" s="36">
        <v>2</v>
      </c>
      <c r="N94" s="36">
        <v>2</v>
      </c>
      <c r="O94" s="36">
        <v>3</v>
      </c>
      <c r="P94" s="37">
        <v>2.4</v>
      </c>
      <c r="Q94" s="32">
        <v>30</v>
      </c>
      <c r="S94" s="30" t="s">
        <v>97</v>
      </c>
      <c r="T94" s="36">
        <v>3</v>
      </c>
      <c r="U94" s="36">
        <v>2</v>
      </c>
      <c r="V94" s="36">
        <v>2</v>
      </c>
      <c r="W94" s="36">
        <v>2</v>
      </c>
      <c r="X94" s="36">
        <v>3</v>
      </c>
      <c r="Y94" s="37">
        <v>2.4</v>
      </c>
      <c r="Z94" s="32">
        <v>28</v>
      </c>
      <c r="AB94" s="30" t="s">
        <v>97</v>
      </c>
      <c r="AC94" s="36">
        <v>5</v>
      </c>
      <c r="AD94" s="36">
        <v>7</v>
      </c>
      <c r="AE94" s="36">
        <v>7</v>
      </c>
      <c r="AF94" s="36">
        <v>5</v>
      </c>
      <c r="AG94" s="36">
        <v>3</v>
      </c>
      <c r="AH94" s="37">
        <v>5.4</v>
      </c>
      <c r="AI94" s="32">
        <v>16</v>
      </c>
      <c r="AK94" s="30" t="s">
        <v>97</v>
      </c>
      <c r="AL94" s="36">
        <v>5</v>
      </c>
      <c r="AM94" s="36">
        <v>7</v>
      </c>
      <c r="AN94" s="36">
        <v>7</v>
      </c>
      <c r="AO94" s="36">
        <v>6</v>
      </c>
      <c r="AP94" s="36">
        <v>3</v>
      </c>
      <c r="AQ94" s="37">
        <v>5.6</v>
      </c>
      <c r="AR94" s="32">
        <v>16</v>
      </c>
    </row>
    <row r="95" spans="1:44" x14ac:dyDescent="0.25">
      <c r="A95" s="30" t="s">
        <v>98</v>
      </c>
      <c r="B95" s="36">
        <v>15</v>
      </c>
      <c r="C95" s="36">
        <v>8</v>
      </c>
      <c r="D95" s="36">
        <v>11</v>
      </c>
      <c r="E95" s="36">
        <v>7</v>
      </c>
      <c r="F95" s="36">
        <v>14</v>
      </c>
      <c r="G95" s="37">
        <v>11</v>
      </c>
      <c r="H95" s="32">
        <v>41</v>
      </c>
      <c r="J95" s="30" t="s">
        <v>98</v>
      </c>
      <c r="K95" s="36">
        <v>2</v>
      </c>
      <c r="L95" s="36">
        <v>1</v>
      </c>
      <c r="M95" s="36">
        <v>2</v>
      </c>
      <c r="N95" s="36">
        <v>1</v>
      </c>
      <c r="O95" s="36">
        <v>0</v>
      </c>
      <c r="P95" s="37">
        <v>1.2</v>
      </c>
      <c r="Q95" s="32">
        <v>52</v>
      </c>
      <c r="S95" s="30" t="s">
        <v>98</v>
      </c>
      <c r="T95" s="36">
        <v>2</v>
      </c>
      <c r="U95" s="36">
        <v>1</v>
      </c>
      <c r="V95" s="36">
        <v>2</v>
      </c>
      <c r="W95" s="36">
        <v>1</v>
      </c>
      <c r="X95" s="36">
        <v>0</v>
      </c>
      <c r="Y95" s="37">
        <v>1.2</v>
      </c>
      <c r="Z95" s="32">
        <v>52</v>
      </c>
      <c r="AB95" s="30" t="s">
        <v>98</v>
      </c>
      <c r="AC95" s="36">
        <v>5</v>
      </c>
      <c r="AD95" s="36">
        <v>1</v>
      </c>
      <c r="AE95" s="36">
        <v>0</v>
      </c>
      <c r="AF95" s="36">
        <v>3</v>
      </c>
      <c r="AG95" s="36">
        <v>3</v>
      </c>
      <c r="AH95" s="37">
        <v>2.4</v>
      </c>
      <c r="AI95" s="32">
        <v>34</v>
      </c>
      <c r="AK95" s="30" t="s">
        <v>98</v>
      </c>
      <c r="AL95" s="36">
        <v>5</v>
      </c>
      <c r="AM95" s="36">
        <v>1</v>
      </c>
      <c r="AN95" s="36">
        <v>0</v>
      </c>
      <c r="AO95" s="36">
        <v>3</v>
      </c>
      <c r="AP95" s="36">
        <v>3</v>
      </c>
      <c r="AQ95" s="37">
        <v>2.4</v>
      </c>
      <c r="AR95" s="32">
        <v>36</v>
      </c>
    </row>
    <row r="96" spans="1:44" x14ac:dyDescent="0.25">
      <c r="A96" s="30" t="s">
        <v>99</v>
      </c>
      <c r="B96" s="36">
        <v>209</v>
      </c>
      <c r="C96" s="36">
        <v>186</v>
      </c>
      <c r="D96" s="36">
        <v>265</v>
      </c>
      <c r="E96" s="36">
        <v>248</v>
      </c>
      <c r="F96" s="36">
        <v>278</v>
      </c>
      <c r="G96" s="37">
        <v>237.2</v>
      </c>
      <c r="H96" s="32">
        <v>2</v>
      </c>
      <c r="J96" s="30" t="s">
        <v>99</v>
      </c>
      <c r="K96" s="36">
        <v>26</v>
      </c>
      <c r="L96" s="36">
        <v>15</v>
      </c>
      <c r="M96" s="36">
        <v>34</v>
      </c>
      <c r="N96" s="36">
        <v>18</v>
      </c>
      <c r="O96" s="36">
        <v>23</v>
      </c>
      <c r="P96" s="37">
        <v>23.2</v>
      </c>
      <c r="Q96" s="32">
        <v>2</v>
      </c>
      <c r="S96" s="30" t="s">
        <v>99</v>
      </c>
      <c r="T96" s="36">
        <v>26</v>
      </c>
      <c r="U96" s="36">
        <v>14</v>
      </c>
      <c r="V96" s="36">
        <v>34</v>
      </c>
      <c r="W96" s="36">
        <v>19</v>
      </c>
      <c r="X96" s="36">
        <v>23</v>
      </c>
      <c r="Y96" s="37">
        <v>23.2</v>
      </c>
      <c r="Z96" s="32">
        <v>2</v>
      </c>
      <c r="AB96" s="30" t="s">
        <v>99</v>
      </c>
      <c r="AC96" s="36">
        <v>42</v>
      </c>
      <c r="AD96" s="36">
        <v>28</v>
      </c>
      <c r="AE96" s="36">
        <v>56</v>
      </c>
      <c r="AF96" s="36">
        <v>46</v>
      </c>
      <c r="AG96" s="36">
        <v>51</v>
      </c>
      <c r="AH96" s="37">
        <v>44.6</v>
      </c>
      <c r="AI96" s="32">
        <v>1</v>
      </c>
      <c r="AK96" s="30" t="s">
        <v>99</v>
      </c>
      <c r="AL96" s="36">
        <v>41</v>
      </c>
      <c r="AM96" s="36">
        <v>29</v>
      </c>
      <c r="AN96" s="36">
        <v>59</v>
      </c>
      <c r="AO96" s="36">
        <v>45</v>
      </c>
      <c r="AP96" s="36">
        <v>53</v>
      </c>
      <c r="AQ96" s="37">
        <v>45.4</v>
      </c>
      <c r="AR96" s="32">
        <v>1</v>
      </c>
    </row>
    <row r="97" spans="1:44" x14ac:dyDescent="0.25">
      <c r="A97" s="30" t="s">
        <v>100</v>
      </c>
      <c r="B97" s="36">
        <v>3</v>
      </c>
      <c r="C97" s="36">
        <v>3</v>
      </c>
      <c r="D97" s="36">
        <v>3</v>
      </c>
      <c r="E97" s="36">
        <v>3</v>
      </c>
      <c r="F97" s="36">
        <v>2</v>
      </c>
      <c r="G97" s="37">
        <v>2.8</v>
      </c>
      <c r="H97" s="32">
        <v>77</v>
      </c>
      <c r="J97" s="30" t="s">
        <v>100</v>
      </c>
      <c r="K97" s="36">
        <v>1</v>
      </c>
      <c r="L97" s="36">
        <v>1</v>
      </c>
      <c r="M97" s="36">
        <v>0</v>
      </c>
      <c r="N97" s="36">
        <v>1</v>
      </c>
      <c r="O97" s="36">
        <v>1</v>
      </c>
      <c r="P97" s="37">
        <v>0.8</v>
      </c>
      <c r="Q97" s="32">
        <v>59</v>
      </c>
      <c r="S97" s="30" t="s">
        <v>100</v>
      </c>
      <c r="T97" s="36">
        <v>1</v>
      </c>
      <c r="U97" s="36">
        <v>1</v>
      </c>
      <c r="V97" s="36">
        <v>0</v>
      </c>
      <c r="W97" s="36">
        <v>1</v>
      </c>
      <c r="X97" s="36">
        <v>1</v>
      </c>
      <c r="Y97" s="37">
        <v>0.8</v>
      </c>
      <c r="Z97" s="32">
        <v>59</v>
      </c>
      <c r="AB97" s="30" t="s">
        <v>100</v>
      </c>
      <c r="AC97" s="36">
        <v>0</v>
      </c>
      <c r="AD97" s="36">
        <v>0</v>
      </c>
      <c r="AE97" s="36">
        <v>0</v>
      </c>
      <c r="AF97" s="36">
        <v>0</v>
      </c>
      <c r="AG97" s="36">
        <v>1</v>
      </c>
      <c r="AH97" s="37">
        <v>0.2</v>
      </c>
      <c r="AI97" s="32">
        <v>86</v>
      </c>
      <c r="AK97" s="30" t="s">
        <v>100</v>
      </c>
      <c r="AL97" s="36">
        <v>0</v>
      </c>
      <c r="AM97" s="36">
        <v>0</v>
      </c>
      <c r="AN97" s="36">
        <v>0</v>
      </c>
      <c r="AO97" s="36">
        <v>0</v>
      </c>
      <c r="AP97" s="36">
        <v>1</v>
      </c>
      <c r="AQ97" s="37">
        <v>0.2</v>
      </c>
      <c r="AR97" s="32">
        <v>87</v>
      </c>
    </row>
    <row r="98" spans="1:44" x14ac:dyDescent="0.25">
      <c r="A98" s="30" t="s">
        <v>101</v>
      </c>
      <c r="B98" s="36">
        <v>0</v>
      </c>
      <c r="C98" s="36">
        <v>0</v>
      </c>
      <c r="D98" s="36">
        <v>2</v>
      </c>
      <c r="E98" s="36">
        <v>3</v>
      </c>
      <c r="F98" s="36">
        <v>2</v>
      </c>
      <c r="G98" s="37">
        <v>1.4</v>
      </c>
      <c r="H98" s="32">
        <v>84</v>
      </c>
      <c r="J98" s="30" t="s">
        <v>101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7">
        <v>0</v>
      </c>
      <c r="Q98" s="32">
        <v>92</v>
      </c>
      <c r="S98" s="30" t="s">
        <v>101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7">
        <v>0</v>
      </c>
      <c r="Z98" s="32">
        <v>92</v>
      </c>
      <c r="AB98" s="30" t="s">
        <v>101</v>
      </c>
      <c r="AC98" s="36">
        <v>0</v>
      </c>
      <c r="AD98" s="36">
        <v>0</v>
      </c>
      <c r="AE98" s="36">
        <v>1</v>
      </c>
      <c r="AF98" s="36">
        <v>0</v>
      </c>
      <c r="AG98" s="36">
        <v>1</v>
      </c>
      <c r="AH98" s="37">
        <v>0.4</v>
      </c>
      <c r="AI98" s="32">
        <v>77</v>
      </c>
      <c r="AK98" s="30" t="s">
        <v>101</v>
      </c>
      <c r="AL98" s="36">
        <v>0</v>
      </c>
      <c r="AM98" s="36">
        <v>0</v>
      </c>
      <c r="AN98" s="36">
        <v>1</v>
      </c>
      <c r="AO98" s="36">
        <v>0</v>
      </c>
      <c r="AP98" s="36">
        <v>1</v>
      </c>
      <c r="AQ98" s="37">
        <v>0.4</v>
      </c>
      <c r="AR98" s="32">
        <v>78</v>
      </c>
    </row>
    <row r="99" spans="1:44" x14ac:dyDescent="0.25">
      <c r="A99" s="30" t="s">
        <v>102</v>
      </c>
      <c r="B99" s="36">
        <v>12</v>
      </c>
      <c r="C99" s="36">
        <v>7</v>
      </c>
      <c r="D99" s="36">
        <v>12</v>
      </c>
      <c r="E99" s="36">
        <v>16</v>
      </c>
      <c r="F99" s="36">
        <v>15</v>
      </c>
      <c r="G99" s="37">
        <v>12.4</v>
      </c>
      <c r="H99" s="32">
        <v>35</v>
      </c>
      <c r="J99" s="30" t="s">
        <v>102</v>
      </c>
      <c r="K99" s="36">
        <v>1</v>
      </c>
      <c r="L99" s="36">
        <v>1</v>
      </c>
      <c r="M99" s="36">
        <v>0</v>
      </c>
      <c r="N99" s="36">
        <v>1</v>
      </c>
      <c r="O99" s="36">
        <v>2</v>
      </c>
      <c r="P99" s="37">
        <v>1</v>
      </c>
      <c r="Q99" s="32">
        <v>56</v>
      </c>
      <c r="S99" s="30" t="s">
        <v>102</v>
      </c>
      <c r="T99" s="36">
        <v>2</v>
      </c>
      <c r="U99" s="36">
        <v>1</v>
      </c>
      <c r="V99" s="36">
        <v>0</v>
      </c>
      <c r="W99" s="36">
        <v>1</v>
      </c>
      <c r="X99" s="36">
        <v>2</v>
      </c>
      <c r="Y99" s="37">
        <v>1.2</v>
      </c>
      <c r="Z99" s="32">
        <v>52</v>
      </c>
      <c r="AB99" s="30" t="s">
        <v>102</v>
      </c>
      <c r="AC99" s="36">
        <v>0</v>
      </c>
      <c r="AD99" s="36">
        <v>0</v>
      </c>
      <c r="AE99" s="36">
        <v>4</v>
      </c>
      <c r="AF99" s="36">
        <v>1</v>
      </c>
      <c r="AG99" s="36">
        <v>6</v>
      </c>
      <c r="AH99" s="37">
        <v>2.2000000000000002</v>
      </c>
      <c r="AI99" s="32">
        <v>39</v>
      </c>
      <c r="AK99" s="30" t="s">
        <v>102</v>
      </c>
      <c r="AL99" s="36">
        <v>0</v>
      </c>
      <c r="AM99" s="36">
        <v>0</v>
      </c>
      <c r="AN99" s="36">
        <v>4</v>
      </c>
      <c r="AO99" s="36">
        <v>1</v>
      </c>
      <c r="AP99" s="36">
        <v>6</v>
      </c>
      <c r="AQ99" s="37">
        <v>2.2000000000000002</v>
      </c>
      <c r="AR99" s="32">
        <v>40</v>
      </c>
    </row>
    <row r="100" spans="1:44" x14ac:dyDescent="0.25">
      <c r="A100" s="30" t="s">
        <v>103</v>
      </c>
      <c r="B100" s="36">
        <v>15</v>
      </c>
      <c r="C100" s="36">
        <v>22</v>
      </c>
      <c r="D100" s="36">
        <v>27</v>
      </c>
      <c r="E100" s="36">
        <v>30</v>
      </c>
      <c r="F100" s="36">
        <v>22</v>
      </c>
      <c r="G100" s="37">
        <v>23.2</v>
      </c>
      <c r="H100" s="32">
        <v>23</v>
      </c>
      <c r="J100" s="30" t="s">
        <v>103</v>
      </c>
      <c r="K100" s="36">
        <v>1</v>
      </c>
      <c r="L100" s="36">
        <v>0</v>
      </c>
      <c r="M100" s="36">
        <v>6</v>
      </c>
      <c r="N100" s="36">
        <v>6</v>
      </c>
      <c r="O100" s="36">
        <v>3</v>
      </c>
      <c r="P100" s="37">
        <v>3.2</v>
      </c>
      <c r="Q100" s="32">
        <v>24</v>
      </c>
      <c r="S100" s="30" t="s">
        <v>103</v>
      </c>
      <c r="T100" s="36">
        <v>1</v>
      </c>
      <c r="U100" s="36">
        <v>0</v>
      </c>
      <c r="V100" s="36">
        <v>6</v>
      </c>
      <c r="W100" s="36">
        <v>6</v>
      </c>
      <c r="X100" s="36">
        <v>3</v>
      </c>
      <c r="Y100" s="37">
        <v>3.2</v>
      </c>
      <c r="Z100" s="32">
        <v>24</v>
      </c>
      <c r="AB100" s="30" t="s">
        <v>103</v>
      </c>
      <c r="AC100" s="36">
        <v>2</v>
      </c>
      <c r="AD100" s="36">
        <v>3</v>
      </c>
      <c r="AE100" s="36">
        <v>11</v>
      </c>
      <c r="AF100" s="36">
        <v>3</v>
      </c>
      <c r="AG100" s="36">
        <v>7</v>
      </c>
      <c r="AH100" s="37">
        <v>5.2</v>
      </c>
      <c r="AI100" s="32">
        <v>17</v>
      </c>
      <c r="AK100" s="30" t="s">
        <v>103</v>
      </c>
      <c r="AL100" s="36">
        <v>2</v>
      </c>
      <c r="AM100" s="36">
        <v>3</v>
      </c>
      <c r="AN100" s="36">
        <v>11</v>
      </c>
      <c r="AO100" s="36">
        <v>3</v>
      </c>
      <c r="AP100" s="36">
        <v>7</v>
      </c>
      <c r="AQ100" s="37">
        <v>5.2</v>
      </c>
      <c r="AR100" s="32">
        <v>18</v>
      </c>
    </row>
    <row r="101" spans="1:44" x14ac:dyDescent="0.25">
      <c r="A101" s="30" t="s">
        <v>104</v>
      </c>
      <c r="B101" s="36">
        <v>7</v>
      </c>
      <c r="C101" s="36">
        <v>4</v>
      </c>
      <c r="D101" s="36">
        <v>9</v>
      </c>
      <c r="E101" s="36">
        <v>10</v>
      </c>
      <c r="F101" s="36">
        <v>7</v>
      </c>
      <c r="G101" s="37">
        <v>7.4</v>
      </c>
      <c r="H101" s="32">
        <v>58</v>
      </c>
      <c r="J101" s="30" t="s">
        <v>104</v>
      </c>
      <c r="K101" s="36">
        <v>2</v>
      </c>
      <c r="L101" s="36">
        <v>1</v>
      </c>
      <c r="M101" s="36">
        <v>1</v>
      </c>
      <c r="N101" s="36">
        <v>2</v>
      </c>
      <c r="O101" s="36">
        <v>2</v>
      </c>
      <c r="P101" s="37">
        <v>1.6</v>
      </c>
      <c r="Q101" s="32">
        <v>42</v>
      </c>
      <c r="S101" s="30" t="s">
        <v>104</v>
      </c>
      <c r="T101" s="36">
        <v>2</v>
      </c>
      <c r="U101" s="36">
        <v>2</v>
      </c>
      <c r="V101" s="36">
        <v>1</v>
      </c>
      <c r="W101" s="36">
        <v>2</v>
      </c>
      <c r="X101" s="36">
        <v>2</v>
      </c>
      <c r="Y101" s="37">
        <v>1.8</v>
      </c>
      <c r="Z101" s="32">
        <v>40</v>
      </c>
      <c r="AB101" s="30" t="s">
        <v>104</v>
      </c>
      <c r="AC101" s="36">
        <v>3</v>
      </c>
      <c r="AD101" s="36">
        <v>1</v>
      </c>
      <c r="AE101" s="36">
        <v>1</v>
      </c>
      <c r="AF101" s="36">
        <v>5</v>
      </c>
      <c r="AG101" s="36">
        <v>2</v>
      </c>
      <c r="AH101" s="37">
        <v>2.4</v>
      </c>
      <c r="AI101" s="32">
        <v>34</v>
      </c>
      <c r="AK101" s="30" t="s">
        <v>104</v>
      </c>
      <c r="AL101" s="36">
        <v>3</v>
      </c>
      <c r="AM101" s="36">
        <v>1</v>
      </c>
      <c r="AN101" s="36">
        <v>1</v>
      </c>
      <c r="AO101" s="36">
        <v>5</v>
      </c>
      <c r="AP101" s="36">
        <v>2</v>
      </c>
      <c r="AQ101" s="37">
        <v>2.4</v>
      </c>
      <c r="AR101" s="32">
        <v>36</v>
      </c>
    </row>
    <row r="102" spans="1:44" x14ac:dyDescent="0.25">
      <c r="A102" s="30" t="s">
        <v>105</v>
      </c>
      <c r="B102" s="36">
        <v>25</v>
      </c>
      <c r="C102" s="36">
        <v>20</v>
      </c>
      <c r="D102" s="36">
        <v>25</v>
      </c>
      <c r="E102" s="36">
        <v>28</v>
      </c>
      <c r="F102" s="36">
        <v>15</v>
      </c>
      <c r="G102" s="37">
        <v>22.6</v>
      </c>
      <c r="H102" s="32">
        <v>24</v>
      </c>
      <c r="J102" s="30" t="s">
        <v>105</v>
      </c>
      <c r="K102" s="36">
        <v>3</v>
      </c>
      <c r="L102" s="36">
        <v>3</v>
      </c>
      <c r="M102" s="36">
        <v>2</v>
      </c>
      <c r="N102" s="36">
        <v>5</v>
      </c>
      <c r="O102" s="36">
        <v>4</v>
      </c>
      <c r="P102" s="37">
        <v>3.4</v>
      </c>
      <c r="Q102" s="32">
        <v>22</v>
      </c>
      <c r="S102" s="30" t="s">
        <v>105</v>
      </c>
      <c r="T102" s="36">
        <v>3</v>
      </c>
      <c r="U102" s="36">
        <v>3</v>
      </c>
      <c r="V102" s="36">
        <v>2</v>
      </c>
      <c r="W102" s="36">
        <v>4</v>
      </c>
      <c r="X102" s="36">
        <v>3</v>
      </c>
      <c r="Y102" s="37">
        <v>3</v>
      </c>
      <c r="Z102" s="32">
        <v>25</v>
      </c>
      <c r="AB102" s="30" t="s">
        <v>105</v>
      </c>
      <c r="AC102" s="36">
        <v>2</v>
      </c>
      <c r="AD102" s="36">
        <v>3</v>
      </c>
      <c r="AE102" s="36">
        <v>2</v>
      </c>
      <c r="AF102" s="36">
        <v>1</v>
      </c>
      <c r="AG102" s="36">
        <v>0</v>
      </c>
      <c r="AH102" s="37">
        <v>1.6</v>
      </c>
      <c r="AI102" s="32">
        <v>49</v>
      </c>
      <c r="AK102" s="30" t="s">
        <v>105</v>
      </c>
      <c r="AL102" s="36">
        <v>2</v>
      </c>
      <c r="AM102" s="36">
        <v>2</v>
      </c>
      <c r="AN102" s="36">
        <v>2</v>
      </c>
      <c r="AO102" s="36">
        <v>1</v>
      </c>
      <c r="AP102" s="36">
        <v>0</v>
      </c>
      <c r="AQ102" s="37">
        <v>1.4</v>
      </c>
      <c r="AR102" s="32">
        <v>52</v>
      </c>
    </row>
    <row r="103" spans="1:44" x14ac:dyDescent="0.25">
      <c r="A103" s="30" t="s">
        <v>106</v>
      </c>
      <c r="B103" s="36">
        <v>3</v>
      </c>
      <c r="C103" s="36">
        <v>1</v>
      </c>
      <c r="D103" s="36">
        <v>6</v>
      </c>
      <c r="E103" s="36">
        <v>5</v>
      </c>
      <c r="F103" s="36">
        <v>4</v>
      </c>
      <c r="G103" s="37">
        <v>3.8</v>
      </c>
      <c r="H103" s="32">
        <v>67</v>
      </c>
      <c r="J103" s="30" t="s">
        <v>106</v>
      </c>
      <c r="K103" s="36">
        <v>0</v>
      </c>
      <c r="L103" s="36">
        <v>0</v>
      </c>
      <c r="M103" s="36">
        <v>2</v>
      </c>
      <c r="N103" s="36">
        <v>2</v>
      </c>
      <c r="O103" s="36">
        <v>0</v>
      </c>
      <c r="P103" s="37">
        <v>0.8</v>
      </c>
      <c r="Q103" s="32">
        <v>59</v>
      </c>
      <c r="S103" s="30" t="s">
        <v>106</v>
      </c>
      <c r="T103" s="36">
        <v>0</v>
      </c>
      <c r="U103" s="36">
        <v>0</v>
      </c>
      <c r="V103" s="36">
        <v>2</v>
      </c>
      <c r="W103" s="36">
        <v>2</v>
      </c>
      <c r="X103" s="36">
        <v>0</v>
      </c>
      <c r="Y103" s="37">
        <v>0.8</v>
      </c>
      <c r="Z103" s="32">
        <v>59</v>
      </c>
      <c r="AB103" s="30" t="s">
        <v>106</v>
      </c>
      <c r="AC103" s="36">
        <v>0</v>
      </c>
      <c r="AD103" s="36">
        <v>0</v>
      </c>
      <c r="AE103" s="36">
        <v>1</v>
      </c>
      <c r="AF103" s="36">
        <v>1</v>
      </c>
      <c r="AG103" s="36">
        <v>4</v>
      </c>
      <c r="AH103" s="37">
        <v>1.2</v>
      </c>
      <c r="AI103" s="32">
        <v>56</v>
      </c>
      <c r="AK103" s="30" t="s">
        <v>106</v>
      </c>
      <c r="AL103" s="36">
        <v>0</v>
      </c>
      <c r="AM103" s="36">
        <v>0</v>
      </c>
      <c r="AN103" s="36">
        <v>1</v>
      </c>
      <c r="AO103" s="36">
        <v>1</v>
      </c>
      <c r="AP103" s="36">
        <v>4</v>
      </c>
      <c r="AQ103" s="37">
        <v>1.2</v>
      </c>
      <c r="AR103" s="32">
        <v>58</v>
      </c>
    </row>
    <row r="104" spans="1:44" x14ac:dyDescent="0.25">
      <c r="A104" s="33" t="s">
        <v>107</v>
      </c>
      <c r="B104" s="38">
        <v>2</v>
      </c>
      <c r="C104" s="38">
        <v>0</v>
      </c>
      <c r="D104" s="38">
        <v>3</v>
      </c>
      <c r="E104" s="38">
        <v>1</v>
      </c>
      <c r="F104" s="38">
        <v>2</v>
      </c>
      <c r="G104" s="39">
        <v>1.6</v>
      </c>
      <c r="H104" s="35">
        <v>83</v>
      </c>
      <c r="J104" s="33" t="s">
        <v>107</v>
      </c>
      <c r="K104" s="38">
        <v>1</v>
      </c>
      <c r="L104" s="38">
        <v>0</v>
      </c>
      <c r="M104" s="38">
        <v>0</v>
      </c>
      <c r="N104" s="38">
        <v>0</v>
      </c>
      <c r="O104" s="38">
        <v>0</v>
      </c>
      <c r="P104" s="39">
        <v>0.2</v>
      </c>
      <c r="Q104" s="35">
        <v>79</v>
      </c>
      <c r="S104" s="33" t="s">
        <v>107</v>
      </c>
      <c r="T104" s="38">
        <v>1</v>
      </c>
      <c r="U104" s="38">
        <v>0</v>
      </c>
      <c r="V104" s="38">
        <v>0</v>
      </c>
      <c r="W104" s="38">
        <v>0</v>
      </c>
      <c r="X104" s="38">
        <v>0</v>
      </c>
      <c r="Y104" s="39">
        <v>0.2</v>
      </c>
      <c r="Z104" s="35">
        <v>79</v>
      </c>
      <c r="AB104" s="33" t="s">
        <v>107</v>
      </c>
      <c r="AC104" s="38">
        <v>0</v>
      </c>
      <c r="AD104" s="38">
        <v>0</v>
      </c>
      <c r="AE104" s="38">
        <v>1</v>
      </c>
      <c r="AF104" s="38">
        <v>1</v>
      </c>
      <c r="AG104" s="38">
        <v>0</v>
      </c>
      <c r="AH104" s="39">
        <v>0.4</v>
      </c>
      <c r="AI104" s="35">
        <v>77</v>
      </c>
      <c r="AK104" s="33" t="s">
        <v>107</v>
      </c>
      <c r="AL104" s="38">
        <v>0</v>
      </c>
      <c r="AM104" s="38">
        <v>0</v>
      </c>
      <c r="AN104" s="38">
        <v>1</v>
      </c>
      <c r="AO104" s="38">
        <v>1</v>
      </c>
      <c r="AP104" s="38">
        <v>0</v>
      </c>
      <c r="AQ104" s="39">
        <v>0.4</v>
      </c>
      <c r="AR104" s="35">
        <v>78</v>
      </c>
    </row>
    <row r="105" spans="1:44" x14ac:dyDescent="0.25">
      <c r="A105" s="40" t="s">
        <v>151</v>
      </c>
      <c r="B105" s="41">
        <f>SUBTOTAL(109,B5:B104)</f>
        <v>2051</v>
      </c>
      <c r="C105" s="41">
        <f>SUBTOTAL(109,C5:C104)</f>
        <v>2132</v>
      </c>
      <c r="D105" s="41">
        <f>SUBTOTAL(109,D5:D104)</f>
        <v>2263</v>
      </c>
      <c r="E105" s="41">
        <f>SUBTOTAL(109,E5:E104)</f>
        <v>2308</v>
      </c>
      <c r="F105" s="41">
        <f>SUBTOTAL(109,F5:F104)</f>
        <v>2453</v>
      </c>
      <c r="G105" s="42">
        <f>AVERAGE(Table37[[#This Row],[2020]:[2024]])</f>
        <v>2241.4</v>
      </c>
      <c r="H105" s="43"/>
      <c r="J105" s="40" t="s">
        <v>151</v>
      </c>
      <c r="K105" s="41">
        <f>SUBTOTAL(109,K5:K104)</f>
        <v>254</v>
      </c>
      <c r="L105" s="41">
        <f>SUBTOTAL(109,L5:L104)</f>
        <v>267</v>
      </c>
      <c r="M105" s="41">
        <f>SUBTOTAL(109,M5:M104)</f>
        <v>273</v>
      </c>
      <c r="N105" s="41">
        <f>SUBTOTAL(109,N5:N104)</f>
        <v>253</v>
      </c>
      <c r="O105" s="41">
        <f>SUBTOTAL(109,O5:O104)</f>
        <v>291</v>
      </c>
      <c r="P105" s="42">
        <f>AVERAGE(Table38[[#This Row],[2020]:[2024]])</f>
        <v>267.60000000000002</v>
      </c>
      <c r="Q105" s="43"/>
      <c r="S105" s="40" t="s">
        <v>151</v>
      </c>
      <c r="T105" s="41">
        <f>SUBTOTAL(109,T5:T104)</f>
        <v>256</v>
      </c>
      <c r="U105" s="41">
        <f>SUBTOTAL(109,U5:U104)</f>
        <v>268</v>
      </c>
      <c r="V105" s="41">
        <f>SUBTOTAL(109,V5:V104)</f>
        <v>276</v>
      </c>
      <c r="W105" s="41">
        <f>SUBTOTAL(109,W5:W104)</f>
        <v>253</v>
      </c>
      <c r="X105" s="41">
        <f>SUBTOTAL(109,X5:X104)</f>
        <v>288</v>
      </c>
      <c r="Y105" s="42">
        <f>AVERAGE(Table39[[#This Row],[2020]:[2024]])</f>
        <v>268.2</v>
      </c>
      <c r="Z105" s="43"/>
      <c r="AB105" s="40" t="s">
        <v>151</v>
      </c>
      <c r="AC105" s="41">
        <f>SUBTOTAL(109,AC5:AC104)</f>
        <v>295</v>
      </c>
      <c r="AD105" s="41">
        <f>SUBTOTAL(109,AD5:AD104)</f>
        <v>312</v>
      </c>
      <c r="AE105" s="41">
        <f>SUBTOTAL(109,AE5:AE104)</f>
        <v>380</v>
      </c>
      <c r="AF105" s="41">
        <f>SUBTOTAL(109,AF5:AF104)</f>
        <v>359</v>
      </c>
      <c r="AG105" s="41">
        <f>SUBTOTAL(109,AG5:AG104)</f>
        <v>378</v>
      </c>
      <c r="AH105" s="42">
        <f>AVERAGE(Table40[[#This Row],[2020]:[2024]])</f>
        <v>344.8</v>
      </c>
      <c r="AI105" s="43"/>
      <c r="AK105" s="40" t="s">
        <v>151</v>
      </c>
      <c r="AL105" s="41">
        <f>SUBTOTAL(109,AL5:AL104)</f>
        <v>304</v>
      </c>
      <c r="AM105" s="41">
        <f>SUBTOTAL(109,AM5:AM104)</f>
        <v>323</v>
      </c>
      <c r="AN105" s="41">
        <f>SUBTOTAL(109,AN5:AN104)</f>
        <v>388</v>
      </c>
      <c r="AO105" s="41">
        <f>SUBTOTAL(109,AO5:AO104)</f>
        <v>368</v>
      </c>
      <c r="AP105" s="41">
        <f>SUBTOTAL(109,AP5:AP104)</f>
        <v>396</v>
      </c>
      <c r="AQ105" s="42">
        <f>AVERAGE(Table41[[#This Row],[2020]:[2024]])</f>
        <v>355.8</v>
      </c>
      <c r="AR105" s="43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5340-0AE2-4A9C-A933-E5C83885682D}">
  <dimension ref="A1:AR105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2.42578125" style="23" customWidth="1"/>
    <col min="2" max="6" width="7.28515625" style="23" bestFit="1" customWidth="1"/>
    <col min="7" max="7" width="10.140625" style="23" bestFit="1" customWidth="1"/>
    <col min="8" max="8" width="7.7109375" style="23" bestFit="1" customWidth="1"/>
    <col min="9" max="9" width="5.7109375" style="23" customWidth="1"/>
    <col min="10" max="10" width="12.42578125" style="23" customWidth="1"/>
    <col min="11" max="15" width="7.28515625" style="23" bestFit="1" customWidth="1"/>
    <col min="16" max="16" width="10.140625" style="23" bestFit="1" customWidth="1"/>
    <col min="17" max="17" width="7.7109375" style="23" bestFit="1" customWidth="1"/>
    <col min="18" max="18" width="5.7109375" style="23" customWidth="1"/>
    <col min="19" max="19" width="12.42578125" style="23" customWidth="1"/>
    <col min="20" max="24" width="7.28515625" style="23" bestFit="1" customWidth="1"/>
    <col min="25" max="25" width="10.140625" style="23" bestFit="1" customWidth="1"/>
    <col min="26" max="26" width="7.7109375" style="23" bestFit="1" customWidth="1"/>
    <col min="27" max="27" width="5.7109375" style="23" customWidth="1"/>
    <col min="28" max="28" width="12.42578125" style="23" customWidth="1"/>
    <col min="29" max="33" width="7.28515625" style="23" bestFit="1" customWidth="1"/>
    <col min="34" max="34" width="10.140625" style="23" bestFit="1" customWidth="1"/>
    <col min="35" max="35" width="7.7109375" style="23" bestFit="1" customWidth="1"/>
    <col min="36" max="36" width="5.7109375" style="23" customWidth="1"/>
    <col min="37" max="37" width="12.42578125" style="23" customWidth="1"/>
    <col min="38" max="42" width="7.28515625" style="23" bestFit="1" customWidth="1"/>
    <col min="43" max="43" width="10.140625" style="23" bestFit="1" customWidth="1"/>
    <col min="44" max="44" width="7.7109375" style="23" bestFit="1" customWidth="1"/>
    <col min="45" max="16384" width="9.140625" style="23"/>
  </cols>
  <sheetData>
    <row r="1" spans="1:44" ht="26.25" x14ac:dyDescent="0.25">
      <c r="A1" s="28" t="s">
        <v>117</v>
      </c>
    </row>
    <row r="3" spans="1:44" s="29" customFormat="1" ht="15.75" x14ac:dyDescent="0.25">
      <c r="A3" s="29" t="s">
        <v>133</v>
      </c>
      <c r="J3" s="29" t="s">
        <v>134</v>
      </c>
      <c r="S3" s="29" t="s">
        <v>135</v>
      </c>
      <c r="AB3" s="29" t="s">
        <v>136</v>
      </c>
      <c r="AK3" s="29" t="s">
        <v>137</v>
      </c>
    </row>
    <row r="4" spans="1:44" x14ac:dyDescent="0.25">
      <c r="A4" s="20" t="s">
        <v>1</v>
      </c>
      <c r="B4" s="21" t="s">
        <v>145</v>
      </c>
      <c r="C4" s="21" t="s">
        <v>146</v>
      </c>
      <c r="D4" s="21" t="s">
        <v>147</v>
      </c>
      <c r="E4" s="21" t="s">
        <v>148</v>
      </c>
      <c r="F4" s="21" t="s">
        <v>149</v>
      </c>
      <c r="G4" s="21" t="s">
        <v>2</v>
      </c>
      <c r="H4" s="22" t="s">
        <v>3</v>
      </c>
      <c r="J4" s="20" t="s">
        <v>1</v>
      </c>
      <c r="K4" s="21" t="s">
        <v>145</v>
      </c>
      <c r="L4" s="21" t="s">
        <v>146</v>
      </c>
      <c r="M4" s="21" t="s">
        <v>147</v>
      </c>
      <c r="N4" s="21" t="s">
        <v>148</v>
      </c>
      <c r="O4" s="21" t="s">
        <v>149</v>
      </c>
      <c r="P4" s="21" t="s">
        <v>2</v>
      </c>
      <c r="Q4" s="22" t="s">
        <v>3</v>
      </c>
      <c r="S4" s="20" t="s">
        <v>1</v>
      </c>
      <c r="T4" s="21" t="s">
        <v>145</v>
      </c>
      <c r="U4" s="21" t="s">
        <v>146</v>
      </c>
      <c r="V4" s="21" t="s">
        <v>147</v>
      </c>
      <c r="W4" s="21" t="s">
        <v>148</v>
      </c>
      <c r="X4" s="21" t="s">
        <v>149</v>
      </c>
      <c r="Y4" s="21" t="s">
        <v>2</v>
      </c>
      <c r="Z4" s="22" t="s">
        <v>3</v>
      </c>
      <c r="AB4" s="20" t="s">
        <v>1</v>
      </c>
      <c r="AC4" s="21" t="s">
        <v>145</v>
      </c>
      <c r="AD4" s="21" t="s">
        <v>146</v>
      </c>
      <c r="AE4" s="21" t="s">
        <v>147</v>
      </c>
      <c r="AF4" s="21" t="s">
        <v>148</v>
      </c>
      <c r="AG4" s="21" t="s">
        <v>149</v>
      </c>
      <c r="AH4" s="21" t="s">
        <v>2</v>
      </c>
      <c r="AI4" s="22" t="s">
        <v>3</v>
      </c>
      <c r="AK4" s="20" t="s">
        <v>1</v>
      </c>
      <c r="AL4" s="21" t="s">
        <v>145</v>
      </c>
      <c r="AM4" s="21" t="s">
        <v>146</v>
      </c>
      <c r="AN4" s="21" t="s">
        <v>147</v>
      </c>
      <c r="AO4" s="21" t="s">
        <v>148</v>
      </c>
      <c r="AP4" s="21" t="s">
        <v>149</v>
      </c>
      <c r="AQ4" s="21" t="s">
        <v>2</v>
      </c>
      <c r="AR4" s="22" t="s">
        <v>3</v>
      </c>
    </row>
    <row r="5" spans="1:44" x14ac:dyDescent="0.25">
      <c r="A5" s="30" t="s">
        <v>8</v>
      </c>
      <c r="B5" s="36">
        <v>20</v>
      </c>
      <c r="C5" s="36">
        <v>14</v>
      </c>
      <c r="D5" s="36">
        <v>7</v>
      </c>
      <c r="E5" s="36">
        <v>12</v>
      </c>
      <c r="F5" s="36">
        <v>7</v>
      </c>
      <c r="G5" s="37">
        <v>12</v>
      </c>
      <c r="H5" s="32">
        <v>15</v>
      </c>
      <c r="J5" s="30" t="s">
        <v>8</v>
      </c>
      <c r="K5" s="36">
        <v>0</v>
      </c>
      <c r="L5" s="36">
        <v>1</v>
      </c>
      <c r="M5" s="36">
        <v>0</v>
      </c>
      <c r="N5" s="36">
        <v>0</v>
      </c>
      <c r="O5" s="36">
        <v>2</v>
      </c>
      <c r="P5" s="37">
        <v>0.6</v>
      </c>
      <c r="Q5" s="32">
        <v>13</v>
      </c>
      <c r="S5" s="30" t="s">
        <v>8</v>
      </c>
      <c r="T5" s="36">
        <v>0</v>
      </c>
      <c r="U5" s="36">
        <v>1</v>
      </c>
      <c r="V5" s="36">
        <v>0</v>
      </c>
      <c r="W5" s="36">
        <v>0</v>
      </c>
      <c r="X5" s="36">
        <v>2</v>
      </c>
      <c r="Y5" s="37">
        <v>0.6</v>
      </c>
      <c r="Z5" s="32">
        <v>13</v>
      </c>
      <c r="AB5" s="30" t="s">
        <v>8</v>
      </c>
      <c r="AC5" s="36">
        <v>2</v>
      </c>
      <c r="AD5" s="36">
        <v>3</v>
      </c>
      <c r="AE5" s="36">
        <v>2</v>
      </c>
      <c r="AF5" s="36">
        <v>5</v>
      </c>
      <c r="AG5" s="36">
        <v>1</v>
      </c>
      <c r="AH5" s="37">
        <v>2.6</v>
      </c>
      <c r="AI5" s="32">
        <v>6</v>
      </c>
      <c r="AK5" s="30" t="s">
        <v>8</v>
      </c>
      <c r="AL5" s="36">
        <v>2</v>
      </c>
      <c r="AM5" s="36">
        <v>3</v>
      </c>
      <c r="AN5" s="36">
        <v>2</v>
      </c>
      <c r="AO5" s="36">
        <v>5</v>
      </c>
      <c r="AP5" s="36">
        <v>1</v>
      </c>
      <c r="AQ5" s="37">
        <v>2.6</v>
      </c>
      <c r="AR5" s="32">
        <v>6</v>
      </c>
    </row>
    <row r="6" spans="1:44" x14ac:dyDescent="0.25">
      <c r="A6" s="30" t="s">
        <v>9</v>
      </c>
      <c r="B6" s="36">
        <v>1</v>
      </c>
      <c r="C6" s="36">
        <v>1</v>
      </c>
      <c r="D6" s="36">
        <v>0</v>
      </c>
      <c r="E6" s="36">
        <v>1</v>
      </c>
      <c r="F6" s="36">
        <v>1</v>
      </c>
      <c r="G6" s="37">
        <v>0.8</v>
      </c>
      <c r="H6" s="32">
        <v>69</v>
      </c>
      <c r="J6" s="30" t="s">
        <v>9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7">
        <v>0</v>
      </c>
      <c r="Q6" s="32">
        <v>61</v>
      </c>
      <c r="S6" s="30" t="s">
        <v>9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7">
        <v>0</v>
      </c>
      <c r="Z6" s="32">
        <v>60</v>
      </c>
      <c r="AB6" s="30" t="s">
        <v>9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  <c r="AH6" s="37">
        <v>0</v>
      </c>
      <c r="AI6" s="32">
        <v>72</v>
      </c>
      <c r="AK6" s="30" t="s">
        <v>9</v>
      </c>
      <c r="AL6" s="36">
        <v>0</v>
      </c>
      <c r="AM6" s="36">
        <v>0</v>
      </c>
      <c r="AN6" s="36">
        <v>0</v>
      </c>
      <c r="AO6" s="36">
        <v>0</v>
      </c>
      <c r="AP6" s="36">
        <v>0</v>
      </c>
      <c r="AQ6" s="37">
        <v>0</v>
      </c>
      <c r="AR6" s="32">
        <v>72</v>
      </c>
    </row>
    <row r="7" spans="1:44" x14ac:dyDescent="0.25">
      <c r="A7" s="30" t="s">
        <v>10</v>
      </c>
      <c r="B7" s="36">
        <v>0</v>
      </c>
      <c r="C7" s="36">
        <v>1</v>
      </c>
      <c r="D7" s="36">
        <v>0</v>
      </c>
      <c r="E7" s="36">
        <v>0</v>
      </c>
      <c r="F7" s="36">
        <v>0</v>
      </c>
      <c r="G7" s="37">
        <v>0.2</v>
      </c>
      <c r="H7" s="32">
        <v>81</v>
      </c>
      <c r="J7" s="30" t="s">
        <v>10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7">
        <v>0</v>
      </c>
      <c r="Q7" s="32">
        <v>61</v>
      </c>
      <c r="S7" s="30" t="s">
        <v>10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7">
        <v>0</v>
      </c>
      <c r="Z7" s="32">
        <v>60</v>
      </c>
      <c r="AB7" s="30" t="s">
        <v>10</v>
      </c>
      <c r="AC7" s="36">
        <v>0</v>
      </c>
      <c r="AD7" s="36">
        <v>1</v>
      </c>
      <c r="AE7" s="36">
        <v>0</v>
      </c>
      <c r="AF7" s="36">
        <v>0</v>
      </c>
      <c r="AG7" s="36">
        <v>0</v>
      </c>
      <c r="AH7" s="37">
        <v>0.2</v>
      </c>
      <c r="AI7" s="32">
        <v>57</v>
      </c>
      <c r="AK7" s="30" t="s">
        <v>10</v>
      </c>
      <c r="AL7" s="36">
        <v>0</v>
      </c>
      <c r="AM7" s="36">
        <v>1</v>
      </c>
      <c r="AN7" s="36">
        <v>0</v>
      </c>
      <c r="AO7" s="36">
        <v>0</v>
      </c>
      <c r="AP7" s="36">
        <v>0</v>
      </c>
      <c r="AQ7" s="37">
        <v>0.2</v>
      </c>
      <c r="AR7" s="32">
        <v>57</v>
      </c>
    </row>
    <row r="8" spans="1:44" x14ac:dyDescent="0.25">
      <c r="A8" s="30" t="s">
        <v>11</v>
      </c>
      <c r="B8" s="36">
        <v>0</v>
      </c>
      <c r="C8" s="36">
        <v>0</v>
      </c>
      <c r="D8" s="36">
        <v>0</v>
      </c>
      <c r="E8" s="36">
        <v>0</v>
      </c>
      <c r="F8" s="36">
        <v>2</v>
      </c>
      <c r="G8" s="37">
        <v>0.4</v>
      </c>
      <c r="H8" s="32">
        <v>77</v>
      </c>
      <c r="J8" s="30" t="s">
        <v>11</v>
      </c>
      <c r="K8" s="36">
        <v>0</v>
      </c>
      <c r="L8" s="36">
        <v>0</v>
      </c>
      <c r="M8" s="36">
        <v>0</v>
      </c>
      <c r="N8" s="36">
        <v>0</v>
      </c>
      <c r="O8" s="36">
        <v>1</v>
      </c>
      <c r="P8" s="37">
        <v>0.2</v>
      </c>
      <c r="Q8" s="32">
        <v>36</v>
      </c>
      <c r="S8" s="30" t="s">
        <v>11</v>
      </c>
      <c r="T8" s="36">
        <v>0</v>
      </c>
      <c r="U8" s="36">
        <v>0</v>
      </c>
      <c r="V8" s="36">
        <v>0</v>
      </c>
      <c r="W8" s="36">
        <v>0</v>
      </c>
      <c r="X8" s="36">
        <v>1</v>
      </c>
      <c r="Y8" s="37">
        <v>0.2</v>
      </c>
      <c r="Z8" s="32">
        <v>36</v>
      </c>
      <c r="AB8" s="30" t="s">
        <v>11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7">
        <v>0</v>
      </c>
      <c r="AI8" s="32">
        <v>72</v>
      </c>
      <c r="AK8" s="30" t="s">
        <v>11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7">
        <v>0</v>
      </c>
      <c r="AR8" s="32">
        <v>72</v>
      </c>
    </row>
    <row r="9" spans="1:44" x14ac:dyDescent="0.25">
      <c r="A9" s="30" t="s">
        <v>12</v>
      </c>
      <c r="B9" s="36">
        <v>0</v>
      </c>
      <c r="C9" s="36">
        <v>0</v>
      </c>
      <c r="D9" s="36">
        <v>1</v>
      </c>
      <c r="E9" s="36">
        <v>0</v>
      </c>
      <c r="F9" s="36">
        <v>1</v>
      </c>
      <c r="G9" s="37">
        <v>0.4</v>
      </c>
      <c r="H9" s="32">
        <v>77</v>
      </c>
      <c r="J9" s="30" t="s">
        <v>12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7">
        <v>0</v>
      </c>
      <c r="Q9" s="32">
        <v>61</v>
      </c>
      <c r="S9" s="30" t="s">
        <v>12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7">
        <v>0</v>
      </c>
      <c r="Z9" s="32">
        <v>60</v>
      </c>
      <c r="AB9" s="30" t="s">
        <v>12</v>
      </c>
      <c r="AC9" s="36">
        <v>0</v>
      </c>
      <c r="AD9" s="36">
        <v>0</v>
      </c>
      <c r="AE9" s="36">
        <v>0</v>
      </c>
      <c r="AF9" s="36">
        <v>0</v>
      </c>
      <c r="AG9" s="36">
        <v>1</v>
      </c>
      <c r="AH9" s="37">
        <v>0.2</v>
      </c>
      <c r="AI9" s="32">
        <v>57</v>
      </c>
      <c r="AK9" s="30" t="s">
        <v>12</v>
      </c>
      <c r="AL9" s="36">
        <v>0</v>
      </c>
      <c r="AM9" s="36">
        <v>0</v>
      </c>
      <c r="AN9" s="36">
        <v>0</v>
      </c>
      <c r="AO9" s="36">
        <v>0</v>
      </c>
      <c r="AP9" s="36">
        <v>1</v>
      </c>
      <c r="AQ9" s="37">
        <v>0.2</v>
      </c>
      <c r="AR9" s="32">
        <v>57</v>
      </c>
    </row>
    <row r="10" spans="1:44" x14ac:dyDescent="0.25">
      <c r="A10" s="30" t="s">
        <v>13</v>
      </c>
      <c r="B10" s="36">
        <v>0</v>
      </c>
      <c r="C10" s="36">
        <v>0</v>
      </c>
      <c r="D10" s="36">
        <v>1</v>
      </c>
      <c r="E10" s="36">
        <v>0</v>
      </c>
      <c r="F10" s="36">
        <v>0</v>
      </c>
      <c r="G10" s="37">
        <v>0.2</v>
      </c>
      <c r="H10" s="32">
        <v>81</v>
      </c>
      <c r="J10" s="30" t="s">
        <v>13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7">
        <v>0</v>
      </c>
      <c r="Q10" s="32">
        <v>61</v>
      </c>
      <c r="S10" s="30" t="s">
        <v>13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7">
        <v>0</v>
      </c>
      <c r="Z10" s="32">
        <v>60</v>
      </c>
      <c r="AB10" s="30" t="s">
        <v>13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7">
        <v>0</v>
      </c>
      <c r="AI10" s="32">
        <v>72</v>
      </c>
      <c r="AK10" s="30" t="s">
        <v>13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7">
        <v>0</v>
      </c>
      <c r="AR10" s="32">
        <v>72</v>
      </c>
    </row>
    <row r="11" spans="1:44" x14ac:dyDescent="0.25">
      <c r="A11" s="30" t="s">
        <v>14</v>
      </c>
      <c r="B11" s="36">
        <v>1</v>
      </c>
      <c r="C11" s="36">
        <v>7</v>
      </c>
      <c r="D11" s="36">
        <v>3</v>
      </c>
      <c r="E11" s="36">
        <v>3</v>
      </c>
      <c r="F11" s="36">
        <v>4</v>
      </c>
      <c r="G11" s="37">
        <v>3.6</v>
      </c>
      <c r="H11" s="32">
        <v>37</v>
      </c>
      <c r="J11" s="30" t="s">
        <v>14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7">
        <v>0</v>
      </c>
      <c r="Q11" s="32">
        <v>61</v>
      </c>
      <c r="S11" s="30" t="s">
        <v>14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7">
        <v>0</v>
      </c>
      <c r="Z11" s="32">
        <v>60</v>
      </c>
      <c r="AB11" s="30" t="s">
        <v>14</v>
      </c>
      <c r="AC11" s="36">
        <v>0</v>
      </c>
      <c r="AD11" s="36">
        <v>0</v>
      </c>
      <c r="AE11" s="36">
        <v>1</v>
      </c>
      <c r="AF11" s="36">
        <v>1</v>
      </c>
      <c r="AG11" s="36">
        <v>3</v>
      </c>
      <c r="AH11" s="37">
        <v>1</v>
      </c>
      <c r="AI11" s="32">
        <v>20</v>
      </c>
      <c r="AK11" s="30" t="s">
        <v>14</v>
      </c>
      <c r="AL11" s="36">
        <v>0</v>
      </c>
      <c r="AM11" s="36">
        <v>0</v>
      </c>
      <c r="AN11" s="36">
        <v>1</v>
      </c>
      <c r="AO11" s="36">
        <v>1</v>
      </c>
      <c r="AP11" s="36">
        <v>3</v>
      </c>
      <c r="AQ11" s="37">
        <v>1</v>
      </c>
      <c r="AR11" s="32">
        <v>20</v>
      </c>
    </row>
    <row r="12" spans="1:44" x14ac:dyDescent="0.25">
      <c r="A12" s="30" t="s">
        <v>15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7">
        <v>0</v>
      </c>
      <c r="H12" s="32">
        <v>94</v>
      </c>
      <c r="J12" s="30" t="s">
        <v>15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7">
        <v>0</v>
      </c>
      <c r="Q12" s="32">
        <v>61</v>
      </c>
      <c r="S12" s="30" t="s">
        <v>15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7">
        <v>0</v>
      </c>
      <c r="Z12" s="32">
        <v>60</v>
      </c>
      <c r="AB12" s="30" t="s">
        <v>15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7">
        <v>0</v>
      </c>
      <c r="AI12" s="32">
        <v>72</v>
      </c>
      <c r="AK12" s="30" t="s">
        <v>15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7">
        <v>0</v>
      </c>
      <c r="AR12" s="32">
        <v>72</v>
      </c>
    </row>
    <row r="13" spans="1:44" x14ac:dyDescent="0.25">
      <c r="A13" s="30" t="s">
        <v>16</v>
      </c>
      <c r="B13" s="36">
        <v>0</v>
      </c>
      <c r="C13" s="36">
        <v>2</v>
      </c>
      <c r="D13" s="36">
        <v>2</v>
      </c>
      <c r="E13" s="36">
        <v>2</v>
      </c>
      <c r="F13" s="36">
        <v>0</v>
      </c>
      <c r="G13" s="37">
        <v>1.2</v>
      </c>
      <c r="H13" s="32">
        <v>61</v>
      </c>
      <c r="J13" s="30" t="s">
        <v>16</v>
      </c>
      <c r="K13" s="36">
        <v>0</v>
      </c>
      <c r="L13" s="36">
        <v>0</v>
      </c>
      <c r="M13" s="36">
        <v>1</v>
      </c>
      <c r="N13" s="36">
        <v>0</v>
      </c>
      <c r="O13" s="36">
        <v>0</v>
      </c>
      <c r="P13" s="37">
        <v>0.2</v>
      </c>
      <c r="Q13" s="32">
        <v>36</v>
      </c>
      <c r="S13" s="30" t="s">
        <v>16</v>
      </c>
      <c r="T13" s="36">
        <v>0</v>
      </c>
      <c r="U13" s="36">
        <v>0</v>
      </c>
      <c r="V13" s="36">
        <v>1</v>
      </c>
      <c r="W13" s="36">
        <v>0</v>
      </c>
      <c r="X13" s="36">
        <v>0</v>
      </c>
      <c r="Y13" s="37">
        <v>0.2</v>
      </c>
      <c r="Z13" s="32">
        <v>36</v>
      </c>
      <c r="AB13" s="30" t="s">
        <v>16</v>
      </c>
      <c r="AC13" s="36">
        <v>0</v>
      </c>
      <c r="AD13" s="36">
        <v>1</v>
      </c>
      <c r="AE13" s="36">
        <v>0</v>
      </c>
      <c r="AF13" s="36">
        <v>1</v>
      </c>
      <c r="AG13" s="36">
        <v>0</v>
      </c>
      <c r="AH13" s="37">
        <v>0.4</v>
      </c>
      <c r="AI13" s="32">
        <v>39</v>
      </c>
      <c r="AK13" s="30" t="s">
        <v>16</v>
      </c>
      <c r="AL13" s="36">
        <v>0</v>
      </c>
      <c r="AM13" s="36">
        <v>1</v>
      </c>
      <c r="AN13" s="36">
        <v>0</v>
      </c>
      <c r="AO13" s="36">
        <v>1</v>
      </c>
      <c r="AP13" s="36">
        <v>0</v>
      </c>
      <c r="AQ13" s="37">
        <v>0.4</v>
      </c>
      <c r="AR13" s="32">
        <v>40</v>
      </c>
    </row>
    <row r="14" spans="1:44" x14ac:dyDescent="0.25">
      <c r="A14" s="30" t="s">
        <v>17</v>
      </c>
      <c r="B14" s="36">
        <v>11</v>
      </c>
      <c r="C14" s="36">
        <v>9</v>
      </c>
      <c r="D14" s="36">
        <v>5</v>
      </c>
      <c r="E14" s="36">
        <v>14</v>
      </c>
      <c r="F14" s="36">
        <v>12</v>
      </c>
      <c r="G14" s="37">
        <v>10.199999999999999</v>
      </c>
      <c r="H14" s="32">
        <v>17</v>
      </c>
      <c r="J14" s="30" t="s">
        <v>17</v>
      </c>
      <c r="K14" s="36">
        <v>0</v>
      </c>
      <c r="L14" s="36">
        <v>1</v>
      </c>
      <c r="M14" s="36">
        <v>0</v>
      </c>
      <c r="N14" s="36">
        <v>1</v>
      </c>
      <c r="O14" s="36">
        <v>0</v>
      </c>
      <c r="P14" s="37">
        <v>0.4</v>
      </c>
      <c r="Q14" s="32">
        <v>20</v>
      </c>
      <c r="S14" s="30" t="s">
        <v>17</v>
      </c>
      <c r="T14" s="36">
        <v>0</v>
      </c>
      <c r="U14" s="36">
        <v>1</v>
      </c>
      <c r="V14" s="36">
        <v>0</v>
      </c>
      <c r="W14" s="36">
        <v>1</v>
      </c>
      <c r="X14" s="36">
        <v>0</v>
      </c>
      <c r="Y14" s="37">
        <v>0.4</v>
      </c>
      <c r="Z14" s="32">
        <v>20</v>
      </c>
      <c r="AB14" s="30" t="s">
        <v>17</v>
      </c>
      <c r="AC14" s="36">
        <v>4</v>
      </c>
      <c r="AD14" s="36">
        <v>0</v>
      </c>
      <c r="AE14" s="36">
        <v>0</v>
      </c>
      <c r="AF14" s="36">
        <v>1</v>
      </c>
      <c r="AG14" s="36">
        <v>1</v>
      </c>
      <c r="AH14" s="37">
        <v>1.2</v>
      </c>
      <c r="AI14" s="32">
        <v>18</v>
      </c>
      <c r="AK14" s="30" t="s">
        <v>17</v>
      </c>
      <c r="AL14" s="36">
        <v>4</v>
      </c>
      <c r="AM14" s="36">
        <v>0</v>
      </c>
      <c r="AN14" s="36">
        <v>0</v>
      </c>
      <c r="AO14" s="36">
        <v>1</v>
      </c>
      <c r="AP14" s="36">
        <v>1</v>
      </c>
      <c r="AQ14" s="37">
        <v>1.2</v>
      </c>
      <c r="AR14" s="32">
        <v>18</v>
      </c>
    </row>
    <row r="15" spans="1:44" x14ac:dyDescent="0.25">
      <c r="A15" s="30" t="s">
        <v>18</v>
      </c>
      <c r="B15" s="36">
        <v>22</v>
      </c>
      <c r="C15" s="36">
        <v>22</v>
      </c>
      <c r="D15" s="36">
        <v>23</v>
      </c>
      <c r="E15" s="36">
        <v>31</v>
      </c>
      <c r="F15" s="36">
        <v>18</v>
      </c>
      <c r="G15" s="37">
        <v>23.2</v>
      </c>
      <c r="H15" s="32">
        <v>5</v>
      </c>
      <c r="J15" s="30" t="s">
        <v>18</v>
      </c>
      <c r="K15" s="36">
        <v>1</v>
      </c>
      <c r="L15" s="36">
        <v>1</v>
      </c>
      <c r="M15" s="36">
        <v>1</v>
      </c>
      <c r="N15" s="36">
        <v>4</v>
      </c>
      <c r="O15" s="36">
        <v>2</v>
      </c>
      <c r="P15" s="37">
        <v>1.8</v>
      </c>
      <c r="Q15" s="32">
        <v>3</v>
      </c>
      <c r="S15" s="30" t="s">
        <v>18</v>
      </c>
      <c r="T15" s="36">
        <v>1</v>
      </c>
      <c r="U15" s="36">
        <v>1</v>
      </c>
      <c r="V15" s="36">
        <v>1</v>
      </c>
      <c r="W15" s="36">
        <v>4</v>
      </c>
      <c r="X15" s="36">
        <v>2</v>
      </c>
      <c r="Y15" s="37">
        <v>1.8</v>
      </c>
      <c r="Z15" s="32">
        <v>3</v>
      </c>
      <c r="AB15" s="30" t="s">
        <v>18</v>
      </c>
      <c r="AC15" s="36">
        <v>0</v>
      </c>
      <c r="AD15" s="36">
        <v>1</v>
      </c>
      <c r="AE15" s="36">
        <v>0</v>
      </c>
      <c r="AF15" s="36">
        <v>2</v>
      </c>
      <c r="AG15" s="36">
        <v>2</v>
      </c>
      <c r="AH15" s="37">
        <v>1</v>
      </c>
      <c r="AI15" s="32">
        <v>20</v>
      </c>
      <c r="AK15" s="30" t="s">
        <v>18</v>
      </c>
      <c r="AL15" s="36">
        <v>0</v>
      </c>
      <c r="AM15" s="36">
        <v>1</v>
      </c>
      <c r="AN15" s="36">
        <v>0</v>
      </c>
      <c r="AO15" s="36">
        <v>2</v>
      </c>
      <c r="AP15" s="36">
        <v>2</v>
      </c>
      <c r="AQ15" s="37">
        <v>1</v>
      </c>
      <c r="AR15" s="32">
        <v>20</v>
      </c>
    </row>
    <row r="16" spans="1:44" x14ac:dyDescent="0.25">
      <c r="A16" s="30" t="s">
        <v>19</v>
      </c>
      <c r="B16" s="36">
        <v>3</v>
      </c>
      <c r="C16" s="36">
        <v>7</v>
      </c>
      <c r="D16" s="36">
        <v>3</v>
      </c>
      <c r="E16" s="36">
        <v>5</v>
      </c>
      <c r="F16" s="36">
        <v>3</v>
      </c>
      <c r="G16" s="37">
        <v>4.2</v>
      </c>
      <c r="H16" s="32">
        <v>34</v>
      </c>
      <c r="J16" s="30" t="s">
        <v>19</v>
      </c>
      <c r="K16" s="36">
        <v>2</v>
      </c>
      <c r="L16" s="36">
        <v>1</v>
      </c>
      <c r="M16" s="36">
        <v>0</v>
      </c>
      <c r="N16" s="36">
        <v>1</v>
      </c>
      <c r="O16" s="36">
        <v>0</v>
      </c>
      <c r="P16" s="37">
        <v>0.8</v>
      </c>
      <c r="Q16" s="32">
        <v>7</v>
      </c>
      <c r="S16" s="30" t="s">
        <v>19</v>
      </c>
      <c r="T16" s="36">
        <v>2</v>
      </c>
      <c r="U16" s="36">
        <v>1</v>
      </c>
      <c r="V16" s="36">
        <v>0</v>
      </c>
      <c r="W16" s="36">
        <v>1</v>
      </c>
      <c r="X16" s="36">
        <v>0</v>
      </c>
      <c r="Y16" s="37">
        <v>0.8</v>
      </c>
      <c r="Z16" s="32">
        <v>7</v>
      </c>
      <c r="AB16" s="30" t="s">
        <v>19</v>
      </c>
      <c r="AC16" s="36">
        <v>0</v>
      </c>
      <c r="AD16" s="36">
        <v>1</v>
      </c>
      <c r="AE16" s="36">
        <v>0</v>
      </c>
      <c r="AF16" s="36">
        <v>3</v>
      </c>
      <c r="AG16" s="36">
        <v>0</v>
      </c>
      <c r="AH16" s="37">
        <v>0.8</v>
      </c>
      <c r="AI16" s="32">
        <v>22</v>
      </c>
      <c r="AK16" s="30" t="s">
        <v>19</v>
      </c>
      <c r="AL16" s="36">
        <v>0</v>
      </c>
      <c r="AM16" s="36">
        <v>1</v>
      </c>
      <c r="AN16" s="36">
        <v>0</v>
      </c>
      <c r="AO16" s="36">
        <v>3</v>
      </c>
      <c r="AP16" s="36">
        <v>0</v>
      </c>
      <c r="AQ16" s="37">
        <v>0.8</v>
      </c>
      <c r="AR16" s="32">
        <v>22</v>
      </c>
    </row>
    <row r="17" spans="1:44" x14ac:dyDescent="0.25">
      <c r="A17" s="30" t="s">
        <v>20</v>
      </c>
      <c r="B17" s="36">
        <v>5</v>
      </c>
      <c r="C17" s="36">
        <v>13</v>
      </c>
      <c r="D17" s="36">
        <v>6</v>
      </c>
      <c r="E17" s="36">
        <v>6</v>
      </c>
      <c r="F17" s="36">
        <v>13</v>
      </c>
      <c r="G17" s="37">
        <v>8.6</v>
      </c>
      <c r="H17" s="32">
        <v>23</v>
      </c>
      <c r="J17" s="30" t="s">
        <v>20</v>
      </c>
      <c r="K17" s="36">
        <v>0</v>
      </c>
      <c r="L17" s="36">
        <v>1</v>
      </c>
      <c r="M17" s="36">
        <v>0</v>
      </c>
      <c r="N17" s="36">
        <v>0</v>
      </c>
      <c r="O17" s="36">
        <v>0</v>
      </c>
      <c r="P17" s="37">
        <v>0.2</v>
      </c>
      <c r="Q17" s="32">
        <v>36</v>
      </c>
      <c r="S17" s="30" t="s">
        <v>20</v>
      </c>
      <c r="T17" s="36">
        <v>0</v>
      </c>
      <c r="U17" s="36">
        <v>1</v>
      </c>
      <c r="V17" s="36">
        <v>0</v>
      </c>
      <c r="W17" s="36">
        <v>0</v>
      </c>
      <c r="X17" s="36">
        <v>0</v>
      </c>
      <c r="Y17" s="37">
        <v>0.2</v>
      </c>
      <c r="Z17" s="32">
        <v>36</v>
      </c>
      <c r="AB17" s="30" t="s">
        <v>20</v>
      </c>
      <c r="AC17" s="36">
        <v>0</v>
      </c>
      <c r="AD17" s="36">
        <v>1</v>
      </c>
      <c r="AE17" s="36">
        <v>0</v>
      </c>
      <c r="AF17" s="36">
        <v>0</v>
      </c>
      <c r="AG17" s="36">
        <v>1</v>
      </c>
      <c r="AH17" s="37">
        <v>0.4</v>
      </c>
      <c r="AI17" s="32">
        <v>39</v>
      </c>
      <c r="AK17" s="30" t="s">
        <v>20</v>
      </c>
      <c r="AL17" s="36">
        <v>0</v>
      </c>
      <c r="AM17" s="36">
        <v>1</v>
      </c>
      <c r="AN17" s="36">
        <v>0</v>
      </c>
      <c r="AO17" s="36">
        <v>0</v>
      </c>
      <c r="AP17" s="36">
        <v>1</v>
      </c>
      <c r="AQ17" s="37">
        <v>0.4</v>
      </c>
      <c r="AR17" s="32">
        <v>40</v>
      </c>
    </row>
    <row r="18" spans="1:44" x14ac:dyDescent="0.25">
      <c r="A18" s="30" t="s">
        <v>21</v>
      </c>
      <c r="B18" s="36">
        <v>2</v>
      </c>
      <c r="C18" s="36">
        <v>2</v>
      </c>
      <c r="D18" s="36">
        <v>2</v>
      </c>
      <c r="E18" s="36">
        <v>5</v>
      </c>
      <c r="F18" s="36">
        <v>9</v>
      </c>
      <c r="G18" s="37">
        <v>4</v>
      </c>
      <c r="H18" s="32">
        <v>36</v>
      </c>
      <c r="J18" s="30" t="s">
        <v>21</v>
      </c>
      <c r="K18" s="36">
        <v>0</v>
      </c>
      <c r="L18" s="36">
        <v>0</v>
      </c>
      <c r="M18" s="36">
        <v>0</v>
      </c>
      <c r="N18" s="36">
        <v>1</v>
      </c>
      <c r="O18" s="36">
        <v>2</v>
      </c>
      <c r="P18" s="37">
        <v>0.6</v>
      </c>
      <c r="Q18" s="32">
        <v>13</v>
      </c>
      <c r="S18" s="30" t="s">
        <v>21</v>
      </c>
      <c r="T18" s="36">
        <v>0</v>
      </c>
      <c r="U18" s="36">
        <v>0</v>
      </c>
      <c r="V18" s="36">
        <v>0</v>
      </c>
      <c r="W18" s="36">
        <v>1</v>
      </c>
      <c r="X18" s="36">
        <v>2</v>
      </c>
      <c r="Y18" s="37">
        <v>0.6</v>
      </c>
      <c r="Z18" s="32">
        <v>13</v>
      </c>
      <c r="AB18" s="30" t="s">
        <v>21</v>
      </c>
      <c r="AC18" s="36">
        <v>0</v>
      </c>
      <c r="AD18" s="36">
        <v>0</v>
      </c>
      <c r="AE18" s="36">
        <v>0</v>
      </c>
      <c r="AF18" s="36">
        <v>1</v>
      </c>
      <c r="AG18" s="36">
        <v>1</v>
      </c>
      <c r="AH18" s="37">
        <v>0.4</v>
      </c>
      <c r="AI18" s="32">
        <v>39</v>
      </c>
      <c r="AK18" s="30" t="s">
        <v>21</v>
      </c>
      <c r="AL18" s="36">
        <v>0</v>
      </c>
      <c r="AM18" s="36">
        <v>0</v>
      </c>
      <c r="AN18" s="36">
        <v>0</v>
      </c>
      <c r="AO18" s="36">
        <v>1</v>
      </c>
      <c r="AP18" s="36">
        <v>1</v>
      </c>
      <c r="AQ18" s="37">
        <v>0.4</v>
      </c>
      <c r="AR18" s="32">
        <v>40</v>
      </c>
    </row>
    <row r="19" spans="1:44" x14ac:dyDescent="0.25">
      <c r="A19" s="30" t="s">
        <v>22</v>
      </c>
      <c r="B19" s="36">
        <v>0</v>
      </c>
      <c r="C19" s="36">
        <v>0</v>
      </c>
      <c r="D19" s="36">
        <v>0</v>
      </c>
      <c r="E19" s="36">
        <v>0</v>
      </c>
      <c r="F19" s="36">
        <v>1</v>
      </c>
      <c r="G19" s="37">
        <v>0.2</v>
      </c>
      <c r="H19" s="32">
        <v>81</v>
      </c>
      <c r="J19" s="30" t="s">
        <v>22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7">
        <v>0</v>
      </c>
      <c r="Q19" s="32">
        <v>61</v>
      </c>
      <c r="S19" s="30" t="s">
        <v>22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7">
        <v>0</v>
      </c>
      <c r="Z19" s="32">
        <v>60</v>
      </c>
      <c r="AB19" s="30" t="s">
        <v>22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7">
        <v>0</v>
      </c>
      <c r="AI19" s="32">
        <v>72</v>
      </c>
      <c r="AK19" s="30" t="s">
        <v>22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7">
        <v>0</v>
      </c>
      <c r="AR19" s="32">
        <v>72</v>
      </c>
    </row>
    <row r="20" spans="1:44" x14ac:dyDescent="0.25">
      <c r="A20" s="30" t="s">
        <v>23</v>
      </c>
      <c r="B20" s="36">
        <v>14</v>
      </c>
      <c r="C20" s="36">
        <v>10</v>
      </c>
      <c r="D20" s="36">
        <v>7</v>
      </c>
      <c r="E20" s="36">
        <v>7</v>
      </c>
      <c r="F20" s="36">
        <v>11</v>
      </c>
      <c r="G20" s="37">
        <v>9.8000000000000007</v>
      </c>
      <c r="H20" s="32">
        <v>18</v>
      </c>
      <c r="J20" s="30" t="s">
        <v>23</v>
      </c>
      <c r="K20" s="36">
        <v>0</v>
      </c>
      <c r="L20" s="36">
        <v>0</v>
      </c>
      <c r="M20" s="36">
        <v>0</v>
      </c>
      <c r="N20" s="36">
        <v>1</v>
      </c>
      <c r="O20" s="36">
        <v>2</v>
      </c>
      <c r="P20" s="37">
        <v>0.6</v>
      </c>
      <c r="Q20" s="32">
        <v>13</v>
      </c>
      <c r="S20" s="30" t="s">
        <v>23</v>
      </c>
      <c r="T20" s="36">
        <v>0</v>
      </c>
      <c r="U20" s="36">
        <v>0</v>
      </c>
      <c r="V20" s="36">
        <v>0</v>
      </c>
      <c r="W20" s="36">
        <v>1</v>
      </c>
      <c r="X20" s="36">
        <v>2</v>
      </c>
      <c r="Y20" s="37">
        <v>0.6</v>
      </c>
      <c r="Z20" s="32">
        <v>13</v>
      </c>
      <c r="AB20" s="30" t="s">
        <v>23</v>
      </c>
      <c r="AC20" s="36">
        <v>1</v>
      </c>
      <c r="AD20" s="36">
        <v>1</v>
      </c>
      <c r="AE20" s="36">
        <v>0</v>
      </c>
      <c r="AF20" s="36">
        <v>0</v>
      </c>
      <c r="AG20" s="36">
        <v>0</v>
      </c>
      <c r="AH20" s="37">
        <v>0.4</v>
      </c>
      <c r="AI20" s="32">
        <v>39</v>
      </c>
      <c r="AK20" s="30" t="s">
        <v>23</v>
      </c>
      <c r="AL20" s="36">
        <v>1</v>
      </c>
      <c r="AM20" s="36">
        <v>1</v>
      </c>
      <c r="AN20" s="36">
        <v>0</v>
      </c>
      <c r="AO20" s="36">
        <v>0</v>
      </c>
      <c r="AP20" s="36">
        <v>0</v>
      </c>
      <c r="AQ20" s="37">
        <v>0.4</v>
      </c>
      <c r="AR20" s="32">
        <v>40</v>
      </c>
    </row>
    <row r="21" spans="1:44" x14ac:dyDescent="0.25">
      <c r="A21" s="30" t="s">
        <v>24</v>
      </c>
      <c r="B21" s="36">
        <v>1</v>
      </c>
      <c r="C21" s="36">
        <v>0</v>
      </c>
      <c r="D21" s="36">
        <v>0</v>
      </c>
      <c r="E21" s="36">
        <v>0</v>
      </c>
      <c r="F21" s="36">
        <v>0</v>
      </c>
      <c r="G21" s="37">
        <v>0.2</v>
      </c>
      <c r="H21" s="32">
        <v>81</v>
      </c>
      <c r="J21" s="30" t="s">
        <v>24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7">
        <v>0</v>
      </c>
      <c r="Q21" s="32">
        <v>61</v>
      </c>
      <c r="S21" s="30" t="s">
        <v>24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7">
        <v>0</v>
      </c>
      <c r="Z21" s="32">
        <v>60</v>
      </c>
      <c r="AB21" s="30" t="s">
        <v>24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7">
        <v>0</v>
      </c>
      <c r="AI21" s="32">
        <v>72</v>
      </c>
      <c r="AK21" s="30" t="s">
        <v>24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7">
        <v>0</v>
      </c>
      <c r="AR21" s="32">
        <v>72</v>
      </c>
    </row>
    <row r="22" spans="1:44" x14ac:dyDescent="0.25">
      <c r="A22" s="30" t="s">
        <v>25</v>
      </c>
      <c r="B22" s="36">
        <v>6</v>
      </c>
      <c r="C22" s="36">
        <v>7</v>
      </c>
      <c r="D22" s="36">
        <v>8</v>
      </c>
      <c r="E22" s="36">
        <v>5</v>
      </c>
      <c r="F22" s="36">
        <v>20</v>
      </c>
      <c r="G22" s="37">
        <v>9.1999999999999993</v>
      </c>
      <c r="H22" s="32">
        <v>20</v>
      </c>
      <c r="J22" s="30" t="s">
        <v>25</v>
      </c>
      <c r="K22" s="36">
        <v>0</v>
      </c>
      <c r="L22" s="36">
        <v>0</v>
      </c>
      <c r="M22" s="36">
        <v>0</v>
      </c>
      <c r="N22" s="36">
        <v>0</v>
      </c>
      <c r="O22" s="36">
        <v>1</v>
      </c>
      <c r="P22" s="37">
        <v>0.2</v>
      </c>
      <c r="Q22" s="32">
        <v>36</v>
      </c>
      <c r="S22" s="30" t="s">
        <v>25</v>
      </c>
      <c r="T22" s="36">
        <v>0</v>
      </c>
      <c r="U22" s="36">
        <v>0</v>
      </c>
      <c r="V22" s="36">
        <v>0</v>
      </c>
      <c r="W22" s="36">
        <v>0</v>
      </c>
      <c r="X22" s="36">
        <v>1</v>
      </c>
      <c r="Y22" s="37">
        <v>0.2</v>
      </c>
      <c r="Z22" s="32">
        <v>36</v>
      </c>
      <c r="AB22" s="30" t="s">
        <v>25</v>
      </c>
      <c r="AC22" s="36">
        <v>3</v>
      </c>
      <c r="AD22" s="36">
        <v>1</v>
      </c>
      <c r="AE22" s="36">
        <v>2</v>
      </c>
      <c r="AF22" s="36">
        <v>1</v>
      </c>
      <c r="AG22" s="36">
        <v>2</v>
      </c>
      <c r="AH22" s="37">
        <v>1.8</v>
      </c>
      <c r="AI22" s="32">
        <v>11</v>
      </c>
      <c r="AK22" s="30" t="s">
        <v>25</v>
      </c>
      <c r="AL22" s="36">
        <v>4</v>
      </c>
      <c r="AM22" s="36">
        <v>1</v>
      </c>
      <c r="AN22" s="36">
        <v>2</v>
      </c>
      <c r="AO22" s="36">
        <v>1</v>
      </c>
      <c r="AP22" s="36">
        <v>2</v>
      </c>
      <c r="AQ22" s="37">
        <v>2</v>
      </c>
      <c r="AR22" s="32">
        <v>9</v>
      </c>
    </row>
    <row r="23" spans="1:44" x14ac:dyDescent="0.25">
      <c r="A23" s="30" t="s">
        <v>26</v>
      </c>
      <c r="B23" s="36">
        <v>3</v>
      </c>
      <c r="C23" s="36">
        <v>0</v>
      </c>
      <c r="D23" s="36">
        <v>3</v>
      </c>
      <c r="E23" s="36">
        <v>2</v>
      </c>
      <c r="F23" s="36">
        <v>1</v>
      </c>
      <c r="G23" s="37">
        <v>1.8</v>
      </c>
      <c r="H23" s="32">
        <v>50</v>
      </c>
      <c r="J23" s="30" t="s">
        <v>26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7">
        <v>0</v>
      </c>
      <c r="Q23" s="32">
        <v>61</v>
      </c>
      <c r="S23" s="30" t="s">
        <v>26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7">
        <v>0</v>
      </c>
      <c r="Z23" s="32">
        <v>60</v>
      </c>
      <c r="AB23" s="30" t="s">
        <v>26</v>
      </c>
      <c r="AC23" s="36">
        <v>1</v>
      </c>
      <c r="AD23" s="36">
        <v>0</v>
      </c>
      <c r="AE23" s="36">
        <v>1</v>
      </c>
      <c r="AF23" s="36">
        <v>0</v>
      </c>
      <c r="AG23" s="36">
        <v>1</v>
      </c>
      <c r="AH23" s="37">
        <v>0.6</v>
      </c>
      <c r="AI23" s="32">
        <v>32</v>
      </c>
      <c r="AK23" s="30" t="s">
        <v>26</v>
      </c>
      <c r="AL23" s="36">
        <v>1</v>
      </c>
      <c r="AM23" s="36">
        <v>0</v>
      </c>
      <c r="AN23" s="36">
        <v>1</v>
      </c>
      <c r="AO23" s="36">
        <v>0</v>
      </c>
      <c r="AP23" s="36">
        <v>1</v>
      </c>
      <c r="AQ23" s="37">
        <v>0.6</v>
      </c>
      <c r="AR23" s="32">
        <v>33</v>
      </c>
    </row>
    <row r="24" spans="1:44" x14ac:dyDescent="0.25">
      <c r="A24" s="30" t="s">
        <v>27</v>
      </c>
      <c r="B24" s="36">
        <v>1</v>
      </c>
      <c r="C24" s="36">
        <v>0</v>
      </c>
      <c r="D24" s="36">
        <v>0</v>
      </c>
      <c r="E24" s="36">
        <v>2</v>
      </c>
      <c r="F24" s="36">
        <v>0</v>
      </c>
      <c r="G24" s="37">
        <v>0.6</v>
      </c>
      <c r="H24" s="32">
        <v>73</v>
      </c>
      <c r="J24" s="30" t="s">
        <v>27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7">
        <v>0</v>
      </c>
      <c r="Q24" s="32">
        <v>61</v>
      </c>
      <c r="S24" s="30" t="s">
        <v>27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7">
        <v>0</v>
      </c>
      <c r="Z24" s="32">
        <v>60</v>
      </c>
      <c r="AB24" s="30" t="s">
        <v>27</v>
      </c>
      <c r="AC24" s="36">
        <v>0</v>
      </c>
      <c r="AD24" s="36">
        <v>0</v>
      </c>
      <c r="AE24" s="36">
        <v>0</v>
      </c>
      <c r="AF24" s="36">
        <v>2</v>
      </c>
      <c r="AG24" s="36">
        <v>0</v>
      </c>
      <c r="AH24" s="37">
        <v>0.4</v>
      </c>
      <c r="AI24" s="32">
        <v>39</v>
      </c>
      <c r="AK24" s="30" t="s">
        <v>27</v>
      </c>
      <c r="AL24" s="36">
        <v>0</v>
      </c>
      <c r="AM24" s="36">
        <v>0</v>
      </c>
      <c r="AN24" s="36">
        <v>0</v>
      </c>
      <c r="AO24" s="36">
        <v>2</v>
      </c>
      <c r="AP24" s="36">
        <v>0</v>
      </c>
      <c r="AQ24" s="37">
        <v>0.4</v>
      </c>
      <c r="AR24" s="32">
        <v>40</v>
      </c>
    </row>
    <row r="25" spans="1:44" x14ac:dyDescent="0.25">
      <c r="A25" s="30" t="s">
        <v>28</v>
      </c>
      <c r="B25" s="36">
        <v>1</v>
      </c>
      <c r="C25" s="36">
        <v>1</v>
      </c>
      <c r="D25" s="36">
        <v>0</v>
      </c>
      <c r="E25" s="36">
        <v>0</v>
      </c>
      <c r="F25" s="36">
        <v>0</v>
      </c>
      <c r="G25" s="37">
        <v>0.4</v>
      </c>
      <c r="H25" s="32">
        <v>77</v>
      </c>
      <c r="J25" s="30" t="s">
        <v>28</v>
      </c>
      <c r="K25" s="36">
        <v>1</v>
      </c>
      <c r="L25" s="36">
        <v>0</v>
      </c>
      <c r="M25" s="36">
        <v>0</v>
      </c>
      <c r="N25" s="36">
        <v>0</v>
      </c>
      <c r="O25" s="36">
        <v>0</v>
      </c>
      <c r="P25" s="37">
        <v>0.2</v>
      </c>
      <c r="Q25" s="32">
        <v>36</v>
      </c>
      <c r="S25" s="30" t="s">
        <v>28</v>
      </c>
      <c r="T25" s="36">
        <v>1</v>
      </c>
      <c r="U25" s="36">
        <v>0</v>
      </c>
      <c r="V25" s="36">
        <v>0</v>
      </c>
      <c r="W25" s="36">
        <v>0</v>
      </c>
      <c r="X25" s="36">
        <v>0</v>
      </c>
      <c r="Y25" s="37">
        <v>0.2</v>
      </c>
      <c r="Z25" s="32">
        <v>36</v>
      </c>
      <c r="AB25" s="30" t="s">
        <v>28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7">
        <v>0</v>
      </c>
      <c r="AI25" s="32">
        <v>72</v>
      </c>
      <c r="AK25" s="30" t="s">
        <v>28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7">
        <v>0</v>
      </c>
      <c r="AR25" s="32">
        <v>72</v>
      </c>
    </row>
    <row r="26" spans="1:44" x14ac:dyDescent="0.25">
      <c r="A26" s="30" t="s">
        <v>29</v>
      </c>
      <c r="B26" s="36">
        <v>0</v>
      </c>
      <c r="C26" s="36">
        <v>1</v>
      </c>
      <c r="D26" s="36">
        <v>0</v>
      </c>
      <c r="E26" s="36">
        <v>0</v>
      </c>
      <c r="F26" s="36">
        <v>0</v>
      </c>
      <c r="G26" s="37">
        <v>0.2</v>
      </c>
      <c r="H26" s="32">
        <v>81</v>
      </c>
      <c r="J26" s="30" t="s">
        <v>29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7">
        <v>0</v>
      </c>
      <c r="Q26" s="32">
        <v>61</v>
      </c>
      <c r="S26" s="30" t="s">
        <v>29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7">
        <v>0</v>
      </c>
      <c r="Z26" s="32">
        <v>60</v>
      </c>
      <c r="AB26" s="30" t="s">
        <v>29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7">
        <v>0</v>
      </c>
      <c r="AI26" s="32">
        <v>72</v>
      </c>
      <c r="AK26" s="30" t="s">
        <v>29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7">
        <v>0</v>
      </c>
      <c r="AR26" s="32">
        <v>72</v>
      </c>
    </row>
    <row r="27" spans="1:44" x14ac:dyDescent="0.25">
      <c r="A27" s="30" t="s">
        <v>30</v>
      </c>
      <c r="B27" s="36">
        <v>2</v>
      </c>
      <c r="C27" s="36">
        <v>2</v>
      </c>
      <c r="D27" s="36">
        <v>1</v>
      </c>
      <c r="E27" s="36">
        <v>1</v>
      </c>
      <c r="F27" s="36">
        <v>3</v>
      </c>
      <c r="G27" s="37">
        <v>1.8</v>
      </c>
      <c r="H27" s="32">
        <v>50</v>
      </c>
      <c r="J27" s="30" t="s">
        <v>30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7">
        <v>0</v>
      </c>
      <c r="Q27" s="32">
        <v>61</v>
      </c>
      <c r="S27" s="30" t="s">
        <v>30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7">
        <v>0</v>
      </c>
      <c r="Z27" s="32">
        <v>60</v>
      </c>
      <c r="AB27" s="30" t="s">
        <v>30</v>
      </c>
      <c r="AC27" s="36">
        <v>1</v>
      </c>
      <c r="AD27" s="36">
        <v>0</v>
      </c>
      <c r="AE27" s="36">
        <v>0</v>
      </c>
      <c r="AF27" s="36">
        <v>0</v>
      </c>
      <c r="AG27" s="36">
        <v>0</v>
      </c>
      <c r="AH27" s="37">
        <v>0.2</v>
      </c>
      <c r="AI27" s="32">
        <v>57</v>
      </c>
      <c r="AK27" s="30" t="s">
        <v>30</v>
      </c>
      <c r="AL27" s="36">
        <v>1</v>
      </c>
      <c r="AM27" s="36">
        <v>0</v>
      </c>
      <c r="AN27" s="36">
        <v>0</v>
      </c>
      <c r="AO27" s="36">
        <v>0</v>
      </c>
      <c r="AP27" s="36">
        <v>0</v>
      </c>
      <c r="AQ27" s="37">
        <v>0.2</v>
      </c>
      <c r="AR27" s="32">
        <v>57</v>
      </c>
    </row>
    <row r="28" spans="1:44" x14ac:dyDescent="0.25">
      <c r="A28" s="30" t="s">
        <v>31</v>
      </c>
      <c r="B28" s="36">
        <v>4</v>
      </c>
      <c r="C28" s="36">
        <v>0</v>
      </c>
      <c r="D28" s="36">
        <v>0</v>
      </c>
      <c r="E28" s="36">
        <v>2</v>
      </c>
      <c r="F28" s="36">
        <v>3</v>
      </c>
      <c r="G28" s="37">
        <v>1.8</v>
      </c>
      <c r="H28" s="32">
        <v>50</v>
      </c>
      <c r="J28" s="30" t="s">
        <v>31</v>
      </c>
      <c r="K28" s="36">
        <v>1</v>
      </c>
      <c r="L28" s="36">
        <v>0</v>
      </c>
      <c r="M28" s="36">
        <v>0</v>
      </c>
      <c r="N28" s="36">
        <v>0</v>
      </c>
      <c r="O28" s="36">
        <v>1</v>
      </c>
      <c r="P28" s="37">
        <v>0.4</v>
      </c>
      <c r="Q28" s="32">
        <v>20</v>
      </c>
      <c r="S28" s="30" t="s">
        <v>31</v>
      </c>
      <c r="T28" s="36">
        <v>1</v>
      </c>
      <c r="U28" s="36">
        <v>0</v>
      </c>
      <c r="V28" s="36">
        <v>0</v>
      </c>
      <c r="W28" s="36">
        <v>0</v>
      </c>
      <c r="X28" s="36">
        <v>1</v>
      </c>
      <c r="Y28" s="37">
        <v>0.4</v>
      </c>
      <c r="Z28" s="32">
        <v>20</v>
      </c>
      <c r="AB28" s="30" t="s">
        <v>31</v>
      </c>
      <c r="AC28" s="36">
        <v>0</v>
      </c>
      <c r="AD28" s="36">
        <v>0</v>
      </c>
      <c r="AE28" s="36">
        <v>0</v>
      </c>
      <c r="AF28" s="36">
        <v>1</v>
      </c>
      <c r="AG28" s="36">
        <v>1</v>
      </c>
      <c r="AH28" s="37">
        <v>0.4</v>
      </c>
      <c r="AI28" s="32">
        <v>39</v>
      </c>
      <c r="AK28" s="30" t="s">
        <v>31</v>
      </c>
      <c r="AL28" s="36">
        <v>0</v>
      </c>
      <c r="AM28" s="36">
        <v>0</v>
      </c>
      <c r="AN28" s="36">
        <v>0</v>
      </c>
      <c r="AO28" s="36">
        <v>1</v>
      </c>
      <c r="AP28" s="36">
        <v>1</v>
      </c>
      <c r="AQ28" s="37">
        <v>0.4</v>
      </c>
      <c r="AR28" s="32">
        <v>40</v>
      </c>
    </row>
    <row r="29" spans="1:44" x14ac:dyDescent="0.25">
      <c r="A29" s="30" t="s">
        <v>32</v>
      </c>
      <c r="B29" s="36">
        <v>14</v>
      </c>
      <c r="C29" s="36">
        <v>13</v>
      </c>
      <c r="D29" s="36">
        <v>11</v>
      </c>
      <c r="E29" s="36">
        <v>19</v>
      </c>
      <c r="F29" s="36">
        <v>14</v>
      </c>
      <c r="G29" s="37">
        <v>14.2</v>
      </c>
      <c r="H29" s="32">
        <v>11</v>
      </c>
      <c r="J29" s="30" t="s">
        <v>32</v>
      </c>
      <c r="K29" s="36">
        <v>0</v>
      </c>
      <c r="L29" s="36">
        <v>0</v>
      </c>
      <c r="M29" s="36">
        <v>1</v>
      </c>
      <c r="N29" s="36">
        <v>1</v>
      </c>
      <c r="O29" s="36">
        <v>0</v>
      </c>
      <c r="P29" s="37">
        <v>0.4</v>
      </c>
      <c r="Q29" s="32">
        <v>20</v>
      </c>
      <c r="S29" s="30" t="s">
        <v>32</v>
      </c>
      <c r="T29" s="36">
        <v>0</v>
      </c>
      <c r="U29" s="36">
        <v>0</v>
      </c>
      <c r="V29" s="36">
        <v>1</v>
      </c>
      <c r="W29" s="36">
        <v>1</v>
      </c>
      <c r="X29" s="36">
        <v>0</v>
      </c>
      <c r="Y29" s="37">
        <v>0.4</v>
      </c>
      <c r="Z29" s="32">
        <v>20</v>
      </c>
      <c r="AB29" s="30" t="s">
        <v>32</v>
      </c>
      <c r="AC29" s="36">
        <v>3</v>
      </c>
      <c r="AD29" s="36">
        <v>2</v>
      </c>
      <c r="AE29" s="36">
        <v>1</v>
      </c>
      <c r="AF29" s="36">
        <v>3</v>
      </c>
      <c r="AG29" s="36">
        <v>4</v>
      </c>
      <c r="AH29" s="37">
        <v>2.6</v>
      </c>
      <c r="AI29" s="32">
        <v>6</v>
      </c>
      <c r="AK29" s="30" t="s">
        <v>32</v>
      </c>
      <c r="AL29" s="36">
        <v>3</v>
      </c>
      <c r="AM29" s="36">
        <v>2</v>
      </c>
      <c r="AN29" s="36">
        <v>1</v>
      </c>
      <c r="AO29" s="36">
        <v>3</v>
      </c>
      <c r="AP29" s="36">
        <v>4</v>
      </c>
      <c r="AQ29" s="37">
        <v>2.6</v>
      </c>
      <c r="AR29" s="32">
        <v>6</v>
      </c>
    </row>
    <row r="30" spans="1:44" x14ac:dyDescent="0.25">
      <c r="A30" s="30" t="s">
        <v>33</v>
      </c>
      <c r="B30" s="36">
        <v>16</v>
      </c>
      <c r="C30" s="36">
        <v>12</v>
      </c>
      <c r="D30" s="36">
        <v>11</v>
      </c>
      <c r="E30" s="36">
        <v>14</v>
      </c>
      <c r="F30" s="36">
        <v>13</v>
      </c>
      <c r="G30" s="37">
        <v>13.2</v>
      </c>
      <c r="H30" s="32">
        <v>14</v>
      </c>
      <c r="J30" s="30" t="s">
        <v>33</v>
      </c>
      <c r="K30" s="36">
        <v>0</v>
      </c>
      <c r="L30" s="36">
        <v>0</v>
      </c>
      <c r="M30" s="36">
        <v>1</v>
      </c>
      <c r="N30" s="36">
        <v>0</v>
      </c>
      <c r="O30" s="36">
        <v>1</v>
      </c>
      <c r="P30" s="37">
        <v>0.4</v>
      </c>
      <c r="Q30" s="32">
        <v>20</v>
      </c>
      <c r="S30" s="30" t="s">
        <v>33</v>
      </c>
      <c r="T30" s="36">
        <v>0</v>
      </c>
      <c r="U30" s="36">
        <v>0</v>
      </c>
      <c r="V30" s="36">
        <v>1</v>
      </c>
      <c r="W30" s="36">
        <v>0</v>
      </c>
      <c r="X30" s="36">
        <v>1</v>
      </c>
      <c r="Y30" s="37">
        <v>0.4</v>
      </c>
      <c r="Z30" s="32">
        <v>20</v>
      </c>
      <c r="AB30" s="30" t="s">
        <v>33</v>
      </c>
      <c r="AC30" s="36">
        <v>3</v>
      </c>
      <c r="AD30" s="36">
        <v>3</v>
      </c>
      <c r="AE30" s="36">
        <v>1</v>
      </c>
      <c r="AF30" s="36">
        <v>4</v>
      </c>
      <c r="AG30" s="36">
        <v>4</v>
      </c>
      <c r="AH30" s="37">
        <v>3</v>
      </c>
      <c r="AI30" s="32">
        <v>4</v>
      </c>
      <c r="AK30" s="30" t="s">
        <v>33</v>
      </c>
      <c r="AL30" s="36">
        <v>3</v>
      </c>
      <c r="AM30" s="36">
        <v>3</v>
      </c>
      <c r="AN30" s="36">
        <v>1</v>
      </c>
      <c r="AO30" s="36">
        <v>4</v>
      </c>
      <c r="AP30" s="36">
        <v>4</v>
      </c>
      <c r="AQ30" s="37">
        <v>3</v>
      </c>
      <c r="AR30" s="32">
        <v>4</v>
      </c>
    </row>
    <row r="31" spans="1:44" x14ac:dyDescent="0.25">
      <c r="A31" s="30" t="s">
        <v>34</v>
      </c>
      <c r="B31" s="36">
        <v>1</v>
      </c>
      <c r="C31" s="36">
        <v>0</v>
      </c>
      <c r="D31" s="36">
        <v>4</v>
      </c>
      <c r="E31" s="36">
        <v>0</v>
      </c>
      <c r="F31" s="36">
        <v>3</v>
      </c>
      <c r="G31" s="37">
        <v>1.6</v>
      </c>
      <c r="H31" s="32">
        <v>55</v>
      </c>
      <c r="J31" s="30" t="s">
        <v>34</v>
      </c>
      <c r="K31" s="36">
        <v>1</v>
      </c>
      <c r="L31" s="36">
        <v>0</v>
      </c>
      <c r="M31" s="36">
        <v>0</v>
      </c>
      <c r="N31" s="36">
        <v>0</v>
      </c>
      <c r="O31" s="36">
        <v>0</v>
      </c>
      <c r="P31" s="37">
        <v>0.2</v>
      </c>
      <c r="Q31" s="32">
        <v>36</v>
      </c>
      <c r="S31" s="30" t="s">
        <v>34</v>
      </c>
      <c r="T31" s="36">
        <v>1</v>
      </c>
      <c r="U31" s="36">
        <v>0</v>
      </c>
      <c r="V31" s="36">
        <v>0</v>
      </c>
      <c r="W31" s="36">
        <v>0</v>
      </c>
      <c r="X31" s="36">
        <v>0</v>
      </c>
      <c r="Y31" s="37">
        <v>0.2</v>
      </c>
      <c r="Z31" s="32">
        <v>36</v>
      </c>
      <c r="AB31" s="30" t="s">
        <v>34</v>
      </c>
      <c r="AC31" s="36">
        <v>0</v>
      </c>
      <c r="AD31" s="36">
        <v>0</v>
      </c>
      <c r="AE31" s="36">
        <v>1</v>
      </c>
      <c r="AF31" s="36">
        <v>0</v>
      </c>
      <c r="AG31" s="36">
        <v>1</v>
      </c>
      <c r="AH31" s="37">
        <v>0.4</v>
      </c>
      <c r="AI31" s="32">
        <v>39</v>
      </c>
      <c r="AK31" s="30" t="s">
        <v>34</v>
      </c>
      <c r="AL31" s="36">
        <v>0</v>
      </c>
      <c r="AM31" s="36">
        <v>0</v>
      </c>
      <c r="AN31" s="36">
        <v>1</v>
      </c>
      <c r="AO31" s="36">
        <v>0</v>
      </c>
      <c r="AP31" s="36">
        <v>1</v>
      </c>
      <c r="AQ31" s="37">
        <v>0.4</v>
      </c>
      <c r="AR31" s="32">
        <v>40</v>
      </c>
    </row>
    <row r="32" spans="1:44" x14ac:dyDescent="0.25">
      <c r="A32" s="30" t="s">
        <v>35</v>
      </c>
      <c r="B32" s="36">
        <v>10</v>
      </c>
      <c r="C32" s="36">
        <v>14</v>
      </c>
      <c r="D32" s="36">
        <v>26</v>
      </c>
      <c r="E32" s="36">
        <v>18</v>
      </c>
      <c r="F32" s="36">
        <v>17</v>
      </c>
      <c r="G32" s="37">
        <v>17</v>
      </c>
      <c r="H32" s="32">
        <v>8</v>
      </c>
      <c r="J32" s="30" t="s">
        <v>35</v>
      </c>
      <c r="K32" s="36">
        <v>0</v>
      </c>
      <c r="L32" s="36">
        <v>0</v>
      </c>
      <c r="M32" s="36">
        <v>3</v>
      </c>
      <c r="N32" s="36">
        <v>0</v>
      </c>
      <c r="O32" s="36">
        <v>1</v>
      </c>
      <c r="P32" s="37">
        <v>0.8</v>
      </c>
      <c r="Q32" s="32">
        <v>7</v>
      </c>
      <c r="S32" s="30" t="s">
        <v>35</v>
      </c>
      <c r="T32" s="36">
        <v>0</v>
      </c>
      <c r="U32" s="36">
        <v>0</v>
      </c>
      <c r="V32" s="36">
        <v>3</v>
      </c>
      <c r="W32" s="36">
        <v>0</v>
      </c>
      <c r="X32" s="36">
        <v>1</v>
      </c>
      <c r="Y32" s="37">
        <v>0.8</v>
      </c>
      <c r="Z32" s="32">
        <v>7</v>
      </c>
      <c r="AB32" s="30" t="s">
        <v>35</v>
      </c>
      <c r="AC32" s="36">
        <v>3</v>
      </c>
      <c r="AD32" s="36">
        <v>2</v>
      </c>
      <c r="AE32" s="36">
        <v>2</v>
      </c>
      <c r="AF32" s="36">
        <v>2</v>
      </c>
      <c r="AG32" s="36">
        <v>1</v>
      </c>
      <c r="AH32" s="37">
        <v>2</v>
      </c>
      <c r="AI32" s="32">
        <v>9</v>
      </c>
      <c r="AK32" s="30" t="s">
        <v>35</v>
      </c>
      <c r="AL32" s="36">
        <v>3</v>
      </c>
      <c r="AM32" s="36">
        <v>2</v>
      </c>
      <c r="AN32" s="36">
        <v>2</v>
      </c>
      <c r="AO32" s="36">
        <v>2</v>
      </c>
      <c r="AP32" s="36">
        <v>1</v>
      </c>
      <c r="AQ32" s="37">
        <v>2</v>
      </c>
      <c r="AR32" s="32">
        <v>9</v>
      </c>
    </row>
    <row r="33" spans="1:44" x14ac:dyDescent="0.25">
      <c r="A33" s="30" t="s">
        <v>36</v>
      </c>
      <c r="B33" s="36">
        <v>4</v>
      </c>
      <c r="C33" s="36">
        <v>5</v>
      </c>
      <c r="D33" s="36">
        <v>8</v>
      </c>
      <c r="E33" s="36">
        <v>5</v>
      </c>
      <c r="F33" s="36">
        <v>9</v>
      </c>
      <c r="G33" s="37">
        <v>6.2</v>
      </c>
      <c r="H33" s="32">
        <v>27</v>
      </c>
      <c r="J33" s="30" t="s">
        <v>36</v>
      </c>
      <c r="K33" s="36">
        <v>0</v>
      </c>
      <c r="L33" s="36">
        <v>0</v>
      </c>
      <c r="M33" s="36">
        <v>0</v>
      </c>
      <c r="N33" s="36">
        <v>1</v>
      </c>
      <c r="O33" s="36">
        <v>0</v>
      </c>
      <c r="P33" s="37">
        <v>0.2</v>
      </c>
      <c r="Q33" s="32">
        <v>36</v>
      </c>
      <c r="S33" s="30" t="s">
        <v>36</v>
      </c>
      <c r="T33" s="36">
        <v>0</v>
      </c>
      <c r="U33" s="36">
        <v>0</v>
      </c>
      <c r="V33" s="36">
        <v>0</v>
      </c>
      <c r="W33" s="36">
        <v>1</v>
      </c>
      <c r="X33" s="36">
        <v>0</v>
      </c>
      <c r="Y33" s="37">
        <v>0.2</v>
      </c>
      <c r="Z33" s="32">
        <v>36</v>
      </c>
      <c r="AB33" s="30" t="s">
        <v>36</v>
      </c>
      <c r="AC33" s="36">
        <v>1</v>
      </c>
      <c r="AD33" s="36">
        <v>1</v>
      </c>
      <c r="AE33" s="36">
        <v>0</v>
      </c>
      <c r="AF33" s="36">
        <v>1</v>
      </c>
      <c r="AG33" s="36">
        <v>1</v>
      </c>
      <c r="AH33" s="37">
        <v>0.8</v>
      </c>
      <c r="AI33" s="32">
        <v>22</v>
      </c>
      <c r="AK33" s="30" t="s">
        <v>36</v>
      </c>
      <c r="AL33" s="36">
        <v>1</v>
      </c>
      <c r="AM33" s="36">
        <v>1</v>
      </c>
      <c r="AN33" s="36">
        <v>0</v>
      </c>
      <c r="AO33" s="36">
        <v>1</v>
      </c>
      <c r="AP33" s="36">
        <v>1</v>
      </c>
      <c r="AQ33" s="37">
        <v>0.8</v>
      </c>
      <c r="AR33" s="32">
        <v>22</v>
      </c>
    </row>
    <row r="34" spans="1:44" x14ac:dyDescent="0.25">
      <c r="A34" s="30" t="s">
        <v>37</v>
      </c>
      <c r="B34" s="36">
        <v>2</v>
      </c>
      <c r="C34" s="36">
        <v>1</v>
      </c>
      <c r="D34" s="36">
        <v>2</v>
      </c>
      <c r="E34" s="36">
        <v>0</v>
      </c>
      <c r="F34" s="36">
        <v>2</v>
      </c>
      <c r="G34" s="37">
        <v>1.4</v>
      </c>
      <c r="H34" s="32">
        <v>59</v>
      </c>
      <c r="J34" s="30" t="s">
        <v>37</v>
      </c>
      <c r="K34" s="36">
        <v>0</v>
      </c>
      <c r="L34" s="36">
        <v>0</v>
      </c>
      <c r="M34" s="36">
        <v>1</v>
      </c>
      <c r="N34" s="36">
        <v>0</v>
      </c>
      <c r="O34" s="36">
        <v>0</v>
      </c>
      <c r="P34" s="37">
        <v>0.2</v>
      </c>
      <c r="Q34" s="32">
        <v>36</v>
      </c>
      <c r="S34" s="30" t="s">
        <v>37</v>
      </c>
      <c r="T34" s="36">
        <v>0</v>
      </c>
      <c r="U34" s="36">
        <v>0</v>
      </c>
      <c r="V34" s="36">
        <v>1</v>
      </c>
      <c r="W34" s="36">
        <v>0</v>
      </c>
      <c r="X34" s="36">
        <v>0</v>
      </c>
      <c r="Y34" s="37">
        <v>0.2</v>
      </c>
      <c r="Z34" s="32">
        <v>36</v>
      </c>
      <c r="AB34" s="30" t="s">
        <v>37</v>
      </c>
      <c r="AC34" s="36">
        <v>1</v>
      </c>
      <c r="AD34" s="36">
        <v>0</v>
      </c>
      <c r="AE34" s="36">
        <v>1</v>
      </c>
      <c r="AF34" s="36">
        <v>0</v>
      </c>
      <c r="AG34" s="36">
        <v>0</v>
      </c>
      <c r="AH34" s="37">
        <v>0.4</v>
      </c>
      <c r="AI34" s="32">
        <v>39</v>
      </c>
      <c r="AK34" s="30" t="s">
        <v>37</v>
      </c>
      <c r="AL34" s="36">
        <v>1</v>
      </c>
      <c r="AM34" s="36">
        <v>0</v>
      </c>
      <c r="AN34" s="36">
        <v>2</v>
      </c>
      <c r="AO34" s="36">
        <v>0</v>
      </c>
      <c r="AP34" s="36">
        <v>0</v>
      </c>
      <c r="AQ34" s="37">
        <v>0.6</v>
      </c>
      <c r="AR34" s="32">
        <v>33</v>
      </c>
    </row>
    <row r="35" spans="1:44" x14ac:dyDescent="0.25">
      <c r="A35" s="30" t="s">
        <v>38</v>
      </c>
      <c r="B35" s="36">
        <v>3</v>
      </c>
      <c r="C35" s="36">
        <v>0</v>
      </c>
      <c r="D35" s="36">
        <v>0</v>
      </c>
      <c r="E35" s="36">
        <v>2</v>
      </c>
      <c r="F35" s="36">
        <v>5</v>
      </c>
      <c r="G35" s="37">
        <v>2</v>
      </c>
      <c r="H35" s="32">
        <v>49</v>
      </c>
      <c r="J35" s="30" t="s">
        <v>38</v>
      </c>
      <c r="K35" s="36">
        <v>0</v>
      </c>
      <c r="L35" s="36">
        <v>0</v>
      </c>
      <c r="M35" s="36">
        <v>0</v>
      </c>
      <c r="N35" s="36">
        <v>0</v>
      </c>
      <c r="O35" s="36">
        <v>1</v>
      </c>
      <c r="P35" s="37">
        <v>0.2</v>
      </c>
      <c r="Q35" s="32">
        <v>36</v>
      </c>
      <c r="S35" s="30" t="s">
        <v>38</v>
      </c>
      <c r="T35" s="36">
        <v>0</v>
      </c>
      <c r="U35" s="36">
        <v>0</v>
      </c>
      <c r="V35" s="36">
        <v>0</v>
      </c>
      <c r="W35" s="36">
        <v>0</v>
      </c>
      <c r="X35" s="36">
        <v>1</v>
      </c>
      <c r="Y35" s="37">
        <v>0.2</v>
      </c>
      <c r="Z35" s="32">
        <v>36</v>
      </c>
      <c r="AB35" s="30" t="s">
        <v>38</v>
      </c>
      <c r="AC35" s="36">
        <v>0</v>
      </c>
      <c r="AD35" s="36">
        <v>0</v>
      </c>
      <c r="AE35" s="36">
        <v>0</v>
      </c>
      <c r="AF35" s="36">
        <v>0</v>
      </c>
      <c r="AG35" s="36">
        <v>2</v>
      </c>
      <c r="AH35" s="37">
        <v>0.4</v>
      </c>
      <c r="AI35" s="32">
        <v>39</v>
      </c>
      <c r="AK35" s="30" t="s">
        <v>38</v>
      </c>
      <c r="AL35" s="36">
        <v>0</v>
      </c>
      <c r="AM35" s="36">
        <v>0</v>
      </c>
      <c r="AN35" s="36">
        <v>0</v>
      </c>
      <c r="AO35" s="36">
        <v>0</v>
      </c>
      <c r="AP35" s="36">
        <v>2</v>
      </c>
      <c r="AQ35" s="37">
        <v>0.4</v>
      </c>
      <c r="AR35" s="32">
        <v>40</v>
      </c>
    </row>
    <row r="36" spans="1:44" x14ac:dyDescent="0.25">
      <c r="A36" s="30" t="s">
        <v>39</v>
      </c>
      <c r="B36" s="36">
        <v>15</v>
      </c>
      <c r="C36" s="36">
        <v>10</v>
      </c>
      <c r="D36" s="36">
        <v>18</v>
      </c>
      <c r="E36" s="36">
        <v>18</v>
      </c>
      <c r="F36" s="36">
        <v>14</v>
      </c>
      <c r="G36" s="37">
        <v>15</v>
      </c>
      <c r="H36" s="32">
        <v>10</v>
      </c>
      <c r="J36" s="30" t="s">
        <v>39</v>
      </c>
      <c r="K36" s="36">
        <v>0</v>
      </c>
      <c r="L36" s="36">
        <v>0</v>
      </c>
      <c r="M36" s="36">
        <v>2</v>
      </c>
      <c r="N36" s="36">
        <v>1</v>
      </c>
      <c r="O36" s="36">
        <v>1</v>
      </c>
      <c r="P36" s="37">
        <v>0.8</v>
      </c>
      <c r="Q36" s="32">
        <v>7</v>
      </c>
      <c r="S36" s="30" t="s">
        <v>39</v>
      </c>
      <c r="T36" s="36">
        <v>0</v>
      </c>
      <c r="U36" s="36">
        <v>0</v>
      </c>
      <c r="V36" s="36">
        <v>2</v>
      </c>
      <c r="W36" s="36">
        <v>1</v>
      </c>
      <c r="X36" s="36">
        <v>1</v>
      </c>
      <c r="Y36" s="37">
        <v>0.8</v>
      </c>
      <c r="Z36" s="32">
        <v>7</v>
      </c>
      <c r="AB36" s="30" t="s">
        <v>39</v>
      </c>
      <c r="AC36" s="36">
        <v>2</v>
      </c>
      <c r="AD36" s="36">
        <v>0</v>
      </c>
      <c r="AE36" s="36">
        <v>2</v>
      </c>
      <c r="AF36" s="36">
        <v>1</v>
      </c>
      <c r="AG36" s="36">
        <v>1</v>
      </c>
      <c r="AH36" s="37">
        <v>1.2</v>
      </c>
      <c r="AI36" s="32">
        <v>18</v>
      </c>
      <c r="AK36" s="30" t="s">
        <v>39</v>
      </c>
      <c r="AL36" s="36">
        <v>2</v>
      </c>
      <c r="AM36" s="36">
        <v>0</v>
      </c>
      <c r="AN36" s="36">
        <v>2</v>
      </c>
      <c r="AO36" s="36">
        <v>1</v>
      </c>
      <c r="AP36" s="36">
        <v>1</v>
      </c>
      <c r="AQ36" s="37">
        <v>1.2</v>
      </c>
      <c r="AR36" s="32">
        <v>18</v>
      </c>
    </row>
    <row r="37" spans="1:44" x14ac:dyDescent="0.25">
      <c r="A37" s="30" t="s">
        <v>40</v>
      </c>
      <c r="B37" s="36">
        <v>4</v>
      </c>
      <c r="C37" s="36">
        <v>3</v>
      </c>
      <c r="D37" s="36">
        <v>3</v>
      </c>
      <c r="E37" s="36">
        <v>1</v>
      </c>
      <c r="F37" s="36">
        <v>3</v>
      </c>
      <c r="G37" s="37">
        <v>2.8</v>
      </c>
      <c r="H37" s="32">
        <v>40</v>
      </c>
      <c r="J37" s="30" t="s">
        <v>40</v>
      </c>
      <c r="K37" s="36">
        <v>0</v>
      </c>
      <c r="L37" s="36">
        <v>1</v>
      </c>
      <c r="M37" s="36">
        <v>0</v>
      </c>
      <c r="N37" s="36">
        <v>0</v>
      </c>
      <c r="O37" s="36">
        <v>0</v>
      </c>
      <c r="P37" s="37">
        <v>0.2</v>
      </c>
      <c r="Q37" s="32">
        <v>36</v>
      </c>
      <c r="S37" s="30" t="s">
        <v>40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7">
        <v>0</v>
      </c>
      <c r="Z37" s="32">
        <v>60</v>
      </c>
      <c r="AB37" s="30" t="s">
        <v>40</v>
      </c>
      <c r="AC37" s="36">
        <v>1</v>
      </c>
      <c r="AD37" s="36">
        <v>0</v>
      </c>
      <c r="AE37" s="36">
        <v>0</v>
      </c>
      <c r="AF37" s="36">
        <v>0</v>
      </c>
      <c r="AG37" s="36">
        <v>1</v>
      </c>
      <c r="AH37" s="37">
        <v>0.4</v>
      </c>
      <c r="AI37" s="32">
        <v>39</v>
      </c>
      <c r="AK37" s="30" t="s">
        <v>40</v>
      </c>
      <c r="AL37" s="36">
        <v>1</v>
      </c>
      <c r="AM37" s="36">
        <v>0</v>
      </c>
      <c r="AN37" s="36">
        <v>0</v>
      </c>
      <c r="AO37" s="36">
        <v>0</v>
      </c>
      <c r="AP37" s="36">
        <v>1</v>
      </c>
      <c r="AQ37" s="37">
        <v>0.4</v>
      </c>
      <c r="AR37" s="32">
        <v>40</v>
      </c>
    </row>
    <row r="38" spans="1:44" x14ac:dyDescent="0.25">
      <c r="A38" s="30" t="s">
        <v>41</v>
      </c>
      <c r="B38" s="36">
        <v>17</v>
      </c>
      <c r="C38" s="36">
        <v>21</v>
      </c>
      <c r="D38" s="36">
        <v>23</v>
      </c>
      <c r="E38" s="36">
        <v>28</v>
      </c>
      <c r="F38" s="36">
        <v>27</v>
      </c>
      <c r="G38" s="37">
        <v>23.2</v>
      </c>
      <c r="H38" s="32">
        <v>5</v>
      </c>
      <c r="J38" s="30" t="s">
        <v>41</v>
      </c>
      <c r="K38" s="36">
        <v>0</v>
      </c>
      <c r="L38" s="36">
        <v>1</v>
      </c>
      <c r="M38" s="36">
        <v>0</v>
      </c>
      <c r="N38" s="36">
        <v>0</v>
      </c>
      <c r="O38" s="36">
        <v>2</v>
      </c>
      <c r="P38" s="37">
        <v>0.6</v>
      </c>
      <c r="Q38" s="32">
        <v>13</v>
      </c>
      <c r="S38" s="30" t="s">
        <v>41</v>
      </c>
      <c r="T38" s="36">
        <v>0</v>
      </c>
      <c r="U38" s="36">
        <v>1</v>
      </c>
      <c r="V38" s="36">
        <v>0</v>
      </c>
      <c r="W38" s="36">
        <v>0</v>
      </c>
      <c r="X38" s="36">
        <v>2</v>
      </c>
      <c r="Y38" s="37">
        <v>0.6</v>
      </c>
      <c r="Z38" s="32">
        <v>13</v>
      </c>
      <c r="AB38" s="30" t="s">
        <v>41</v>
      </c>
      <c r="AC38" s="36">
        <v>3</v>
      </c>
      <c r="AD38" s="36">
        <v>2</v>
      </c>
      <c r="AE38" s="36">
        <v>4</v>
      </c>
      <c r="AF38" s="36">
        <v>2</v>
      </c>
      <c r="AG38" s="36">
        <v>4</v>
      </c>
      <c r="AH38" s="37">
        <v>3</v>
      </c>
      <c r="AI38" s="32">
        <v>4</v>
      </c>
      <c r="AK38" s="30" t="s">
        <v>41</v>
      </c>
      <c r="AL38" s="36">
        <v>3</v>
      </c>
      <c r="AM38" s="36">
        <v>2</v>
      </c>
      <c r="AN38" s="36">
        <v>4</v>
      </c>
      <c r="AO38" s="36">
        <v>2</v>
      </c>
      <c r="AP38" s="36">
        <v>4</v>
      </c>
      <c r="AQ38" s="37">
        <v>3</v>
      </c>
      <c r="AR38" s="32">
        <v>4</v>
      </c>
    </row>
    <row r="39" spans="1:44" x14ac:dyDescent="0.25">
      <c r="A39" s="30" t="s">
        <v>42</v>
      </c>
      <c r="B39" s="36">
        <v>2</v>
      </c>
      <c r="C39" s="36">
        <v>1</v>
      </c>
      <c r="D39" s="36">
        <v>1</v>
      </c>
      <c r="E39" s="36">
        <v>1</v>
      </c>
      <c r="F39" s="36">
        <v>1</v>
      </c>
      <c r="G39" s="37">
        <v>1.2</v>
      </c>
      <c r="H39" s="32">
        <v>61</v>
      </c>
      <c r="J39" s="30" t="s">
        <v>42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7">
        <v>0</v>
      </c>
      <c r="Q39" s="32">
        <v>61</v>
      </c>
      <c r="S39" s="30" t="s">
        <v>42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37">
        <v>0</v>
      </c>
      <c r="Z39" s="32">
        <v>60</v>
      </c>
      <c r="AB39" s="30" t="s">
        <v>42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7">
        <v>0</v>
      </c>
      <c r="AI39" s="32">
        <v>72</v>
      </c>
      <c r="AK39" s="30" t="s">
        <v>42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7">
        <v>0</v>
      </c>
      <c r="AR39" s="32">
        <v>72</v>
      </c>
    </row>
    <row r="40" spans="1:44" x14ac:dyDescent="0.25">
      <c r="A40" s="30" t="s">
        <v>43</v>
      </c>
      <c r="B40" s="36">
        <v>9</v>
      </c>
      <c r="C40" s="36">
        <v>13</v>
      </c>
      <c r="D40" s="36">
        <v>14</v>
      </c>
      <c r="E40" s="36">
        <v>17</v>
      </c>
      <c r="F40" s="36">
        <v>18</v>
      </c>
      <c r="G40" s="37">
        <v>14.2</v>
      </c>
      <c r="H40" s="32">
        <v>11</v>
      </c>
      <c r="J40" s="30" t="s">
        <v>43</v>
      </c>
      <c r="K40" s="36">
        <v>0</v>
      </c>
      <c r="L40" s="36">
        <v>0</v>
      </c>
      <c r="M40" s="36">
        <v>0</v>
      </c>
      <c r="N40" s="36">
        <v>1</v>
      </c>
      <c r="O40" s="36">
        <v>0</v>
      </c>
      <c r="P40" s="37">
        <v>0.2</v>
      </c>
      <c r="Q40" s="32">
        <v>36</v>
      </c>
      <c r="S40" s="30" t="s">
        <v>43</v>
      </c>
      <c r="T40" s="36">
        <v>0</v>
      </c>
      <c r="U40" s="36">
        <v>0</v>
      </c>
      <c r="V40" s="36">
        <v>0</v>
      </c>
      <c r="W40" s="36">
        <v>1</v>
      </c>
      <c r="X40" s="36">
        <v>0</v>
      </c>
      <c r="Y40" s="37">
        <v>0.2</v>
      </c>
      <c r="Z40" s="32">
        <v>36</v>
      </c>
      <c r="AB40" s="30" t="s">
        <v>43</v>
      </c>
      <c r="AC40" s="36">
        <v>1</v>
      </c>
      <c r="AD40" s="36">
        <v>0</v>
      </c>
      <c r="AE40" s="36">
        <v>1</v>
      </c>
      <c r="AF40" s="36">
        <v>2</v>
      </c>
      <c r="AG40" s="36">
        <v>3</v>
      </c>
      <c r="AH40" s="37">
        <v>1.4</v>
      </c>
      <c r="AI40" s="32">
        <v>15</v>
      </c>
      <c r="AK40" s="30" t="s">
        <v>43</v>
      </c>
      <c r="AL40" s="36">
        <v>1</v>
      </c>
      <c r="AM40" s="36">
        <v>0</v>
      </c>
      <c r="AN40" s="36">
        <v>1</v>
      </c>
      <c r="AO40" s="36">
        <v>2</v>
      </c>
      <c r="AP40" s="36">
        <v>3</v>
      </c>
      <c r="AQ40" s="37">
        <v>1.4</v>
      </c>
      <c r="AR40" s="32">
        <v>15</v>
      </c>
    </row>
    <row r="41" spans="1:44" x14ac:dyDescent="0.25">
      <c r="A41" s="30" t="s">
        <v>44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7">
        <v>0</v>
      </c>
      <c r="H41" s="32">
        <v>94</v>
      </c>
      <c r="J41" s="30" t="s">
        <v>44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7">
        <v>0</v>
      </c>
      <c r="Q41" s="32">
        <v>61</v>
      </c>
      <c r="S41" s="30" t="s">
        <v>44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7">
        <v>0</v>
      </c>
      <c r="Z41" s="32">
        <v>60</v>
      </c>
      <c r="AB41" s="30" t="s">
        <v>44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7">
        <v>0</v>
      </c>
      <c r="AI41" s="32">
        <v>72</v>
      </c>
      <c r="AK41" s="30" t="s">
        <v>44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7">
        <v>0</v>
      </c>
      <c r="AR41" s="32">
        <v>72</v>
      </c>
    </row>
    <row r="42" spans="1:44" x14ac:dyDescent="0.25">
      <c r="A42" s="30" t="s">
        <v>45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7">
        <v>0</v>
      </c>
      <c r="H42" s="32">
        <v>94</v>
      </c>
      <c r="J42" s="30" t="s">
        <v>45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7">
        <v>0</v>
      </c>
      <c r="Q42" s="32">
        <v>61</v>
      </c>
      <c r="S42" s="30" t="s">
        <v>45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7">
        <v>0</v>
      </c>
      <c r="Z42" s="32">
        <v>60</v>
      </c>
      <c r="AB42" s="30" t="s">
        <v>45</v>
      </c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7">
        <v>0</v>
      </c>
      <c r="AI42" s="32">
        <v>72</v>
      </c>
      <c r="AK42" s="30" t="s">
        <v>45</v>
      </c>
      <c r="AL42" s="36">
        <v>0</v>
      </c>
      <c r="AM42" s="36">
        <v>0</v>
      </c>
      <c r="AN42" s="36">
        <v>0</v>
      </c>
      <c r="AO42" s="36">
        <v>0</v>
      </c>
      <c r="AP42" s="36">
        <v>0</v>
      </c>
      <c r="AQ42" s="37">
        <v>0</v>
      </c>
      <c r="AR42" s="32">
        <v>72</v>
      </c>
    </row>
    <row r="43" spans="1:44" x14ac:dyDescent="0.25">
      <c r="A43" s="30" t="s">
        <v>46</v>
      </c>
      <c r="B43" s="36">
        <v>1</v>
      </c>
      <c r="C43" s="36">
        <v>3</v>
      </c>
      <c r="D43" s="36">
        <v>2</v>
      </c>
      <c r="E43" s="36">
        <v>0</v>
      </c>
      <c r="F43" s="36">
        <v>0</v>
      </c>
      <c r="G43" s="37">
        <v>1.2</v>
      </c>
      <c r="H43" s="32">
        <v>61</v>
      </c>
      <c r="J43" s="30" t="s">
        <v>46</v>
      </c>
      <c r="K43" s="36">
        <v>0</v>
      </c>
      <c r="L43" s="36">
        <v>1</v>
      </c>
      <c r="M43" s="36">
        <v>1</v>
      </c>
      <c r="N43" s="36">
        <v>0</v>
      </c>
      <c r="O43" s="36">
        <v>0</v>
      </c>
      <c r="P43" s="37">
        <v>0.4</v>
      </c>
      <c r="Q43" s="32">
        <v>20</v>
      </c>
      <c r="S43" s="30" t="s">
        <v>46</v>
      </c>
      <c r="T43" s="36">
        <v>0</v>
      </c>
      <c r="U43" s="36">
        <v>1</v>
      </c>
      <c r="V43" s="36">
        <v>1</v>
      </c>
      <c r="W43" s="36">
        <v>0</v>
      </c>
      <c r="X43" s="36">
        <v>0</v>
      </c>
      <c r="Y43" s="37">
        <v>0.4</v>
      </c>
      <c r="Z43" s="32">
        <v>20</v>
      </c>
      <c r="AB43" s="30" t="s">
        <v>46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7">
        <v>0</v>
      </c>
      <c r="AI43" s="32">
        <v>72</v>
      </c>
      <c r="AK43" s="30" t="s">
        <v>46</v>
      </c>
      <c r="AL43" s="36">
        <v>0</v>
      </c>
      <c r="AM43" s="36">
        <v>0</v>
      </c>
      <c r="AN43" s="36">
        <v>0</v>
      </c>
      <c r="AO43" s="36">
        <v>0</v>
      </c>
      <c r="AP43" s="36">
        <v>0</v>
      </c>
      <c r="AQ43" s="37">
        <v>0</v>
      </c>
      <c r="AR43" s="32">
        <v>72</v>
      </c>
    </row>
    <row r="44" spans="1:44" x14ac:dyDescent="0.25">
      <c r="A44" s="30" t="s">
        <v>47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7">
        <v>0</v>
      </c>
      <c r="H44" s="32">
        <v>94</v>
      </c>
      <c r="J44" s="30" t="s">
        <v>47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7">
        <v>0</v>
      </c>
      <c r="Q44" s="32">
        <v>61</v>
      </c>
      <c r="S44" s="30" t="s">
        <v>47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7">
        <v>0</v>
      </c>
      <c r="Z44" s="32">
        <v>60</v>
      </c>
      <c r="AB44" s="30" t="s">
        <v>47</v>
      </c>
      <c r="AC44" s="36">
        <v>0</v>
      </c>
      <c r="AD44" s="36">
        <v>0</v>
      </c>
      <c r="AE44" s="36">
        <v>0</v>
      </c>
      <c r="AF44" s="36">
        <v>0</v>
      </c>
      <c r="AG44" s="36">
        <v>0</v>
      </c>
      <c r="AH44" s="37">
        <v>0</v>
      </c>
      <c r="AI44" s="32">
        <v>72</v>
      </c>
      <c r="AK44" s="30" t="s">
        <v>47</v>
      </c>
      <c r="AL44" s="36">
        <v>0</v>
      </c>
      <c r="AM44" s="36">
        <v>0</v>
      </c>
      <c r="AN44" s="36">
        <v>0</v>
      </c>
      <c r="AO44" s="36">
        <v>0</v>
      </c>
      <c r="AP44" s="36">
        <v>0</v>
      </c>
      <c r="AQ44" s="37">
        <v>0</v>
      </c>
      <c r="AR44" s="32">
        <v>72</v>
      </c>
    </row>
    <row r="45" spans="1:44" x14ac:dyDescent="0.25">
      <c r="A45" s="30" t="s">
        <v>48</v>
      </c>
      <c r="B45" s="36">
        <v>18</v>
      </c>
      <c r="C45" s="36">
        <v>22</v>
      </c>
      <c r="D45" s="36">
        <v>22</v>
      </c>
      <c r="E45" s="36">
        <v>27</v>
      </c>
      <c r="F45" s="36">
        <v>37</v>
      </c>
      <c r="G45" s="37">
        <v>25.2</v>
      </c>
      <c r="H45" s="32">
        <v>4</v>
      </c>
      <c r="J45" s="30" t="s">
        <v>48</v>
      </c>
      <c r="K45" s="36">
        <v>1</v>
      </c>
      <c r="L45" s="36">
        <v>1</v>
      </c>
      <c r="M45" s="36">
        <v>0</v>
      </c>
      <c r="N45" s="36">
        <v>4</v>
      </c>
      <c r="O45" s="36">
        <v>1</v>
      </c>
      <c r="P45" s="37">
        <v>1.4</v>
      </c>
      <c r="Q45" s="32">
        <v>5</v>
      </c>
      <c r="S45" s="30" t="s">
        <v>48</v>
      </c>
      <c r="T45" s="36">
        <v>1</v>
      </c>
      <c r="U45" s="36">
        <v>1</v>
      </c>
      <c r="V45" s="36">
        <v>0</v>
      </c>
      <c r="W45" s="36">
        <v>4</v>
      </c>
      <c r="X45" s="36">
        <v>1</v>
      </c>
      <c r="Y45" s="37">
        <v>1.4</v>
      </c>
      <c r="Z45" s="32">
        <v>5</v>
      </c>
      <c r="AB45" s="30" t="s">
        <v>48</v>
      </c>
      <c r="AC45" s="36">
        <v>0</v>
      </c>
      <c r="AD45" s="36">
        <v>2</v>
      </c>
      <c r="AE45" s="36">
        <v>0</v>
      </c>
      <c r="AF45" s="36">
        <v>3</v>
      </c>
      <c r="AG45" s="36">
        <v>4</v>
      </c>
      <c r="AH45" s="37">
        <v>1.8</v>
      </c>
      <c r="AI45" s="32">
        <v>11</v>
      </c>
      <c r="AK45" s="30" t="s">
        <v>48</v>
      </c>
      <c r="AL45" s="36">
        <v>0</v>
      </c>
      <c r="AM45" s="36">
        <v>2</v>
      </c>
      <c r="AN45" s="36">
        <v>0</v>
      </c>
      <c r="AO45" s="36">
        <v>3</v>
      </c>
      <c r="AP45" s="36">
        <v>4</v>
      </c>
      <c r="AQ45" s="37">
        <v>1.8</v>
      </c>
      <c r="AR45" s="32">
        <v>12</v>
      </c>
    </row>
    <row r="46" spans="1:44" x14ac:dyDescent="0.25">
      <c r="A46" s="30" t="s">
        <v>49</v>
      </c>
      <c r="B46" s="36">
        <v>0</v>
      </c>
      <c r="C46" s="36">
        <v>1</v>
      </c>
      <c r="D46" s="36">
        <v>0</v>
      </c>
      <c r="E46" s="36">
        <v>3</v>
      </c>
      <c r="F46" s="36">
        <v>1</v>
      </c>
      <c r="G46" s="37">
        <v>1</v>
      </c>
      <c r="H46" s="32">
        <v>66</v>
      </c>
      <c r="J46" s="30" t="s">
        <v>49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7">
        <v>0</v>
      </c>
      <c r="Q46" s="32">
        <v>61</v>
      </c>
      <c r="S46" s="30" t="s">
        <v>49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7">
        <v>0</v>
      </c>
      <c r="Z46" s="32">
        <v>60</v>
      </c>
      <c r="AB46" s="30" t="s">
        <v>49</v>
      </c>
      <c r="AC46" s="36">
        <v>0</v>
      </c>
      <c r="AD46" s="36">
        <v>1</v>
      </c>
      <c r="AE46" s="36">
        <v>0</v>
      </c>
      <c r="AF46" s="36">
        <v>0</v>
      </c>
      <c r="AG46" s="36">
        <v>0</v>
      </c>
      <c r="AH46" s="37">
        <v>0.2</v>
      </c>
      <c r="AI46" s="32">
        <v>57</v>
      </c>
      <c r="AK46" s="30" t="s">
        <v>49</v>
      </c>
      <c r="AL46" s="36">
        <v>0</v>
      </c>
      <c r="AM46" s="36">
        <v>1</v>
      </c>
      <c r="AN46" s="36">
        <v>0</v>
      </c>
      <c r="AO46" s="36">
        <v>0</v>
      </c>
      <c r="AP46" s="36">
        <v>0</v>
      </c>
      <c r="AQ46" s="37">
        <v>0.2</v>
      </c>
      <c r="AR46" s="32">
        <v>57</v>
      </c>
    </row>
    <row r="47" spans="1:44" x14ac:dyDescent="0.25">
      <c r="A47" s="30" t="s">
        <v>50</v>
      </c>
      <c r="B47" s="36">
        <v>5</v>
      </c>
      <c r="C47" s="36">
        <v>5</v>
      </c>
      <c r="D47" s="36">
        <v>6</v>
      </c>
      <c r="E47" s="36">
        <v>2</v>
      </c>
      <c r="F47" s="36">
        <v>8</v>
      </c>
      <c r="G47" s="37">
        <v>5.2</v>
      </c>
      <c r="H47" s="32">
        <v>29</v>
      </c>
      <c r="J47" s="30" t="s">
        <v>50</v>
      </c>
      <c r="K47" s="36">
        <v>2</v>
      </c>
      <c r="L47" s="36">
        <v>1</v>
      </c>
      <c r="M47" s="36">
        <v>0</v>
      </c>
      <c r="N47" s="36">
        <v>0</v>
      </c>
      <c r="O47" s="36">
        <v>1</v>
      </c>
      <c r="P47" s="37">
        <v>0.8</v>
      </c>
      <c r="Q47" s="32">
        <v>7</v>
      </c>
      <c r="S47" s="30" t="s">
        <v>50</v>
      </c>
      <c r="T47" s="36">
        <v>2</v>
      </c>
      <c r="U47" s="36">
        <v>1</v>
      </c>
      <c r="V47" s="36">
        <v>0</v>
      </c>
      <c r="W47" s="36">
        <v>0</v>
      </c>
      <c r="X47" s="36">
        <v>1</v>
      </c>
      <c r="Y47" s="37">
        <v>0.8</v>
      </c>
      <c r="Z47" s="32">
        <v>7</v>
      </c>
      <c r="AB47" s="30" t="s">
        <v>50</v>
      </c>
      <c r="AC47" s="36">
        <v>0</v>
      </c>
      <c r="AD47" s="36">
        <v>0</v>
      </c>
      <c r="AE47" s="36">
        <v>0</v>
      </c>
      <c r="AF47" s="36">
        <v>1</v>
      </c>
      <c r="AG47" s="36">
        <v>2</v>
      </c>
      <c r="AH47" s="37">
        <v>0.6</v>
      </c>
      <c r="AI47" s="32">
        <v>32</v>
      </c>
      <c r="AK47" s="30" t="s">
        <v>50</v>
      </c>
      <c r="AL47" s="36">
        <v>0</v>
      </c>
      <c r="AM47" s="36">
        <v>0</v>
      </c>
      <c r="AN47" s="36">
        <v>0</v>
      </c>
      <c r="AO47" s="36">
        <v>1</v>
      </c>
      <c r="AP47" s="36">
        <v>2</v>
      </c>
      <c r="AQ47" s="37">
        <v>0.6</v>
      </c>
      <c r="AR47" s="32">
        <v>33</v>
      </c>
    </row>
    <row r="48" spans="1:44" x14ac:dyDescent="0.25">
      <c r="A48" s="30" t="s">
        <v>51</v>
      </c>
      <c r="B48" s="36">
        <v>2</v>
      </c>
      <c r="C48" s="36">
        <v>1</v>
      </c>
      <c r="D48" s="36">
        <v>0</v>
      </c>
      <c r="E48" s="36">
        <v>4</v>
      </c>
      <c r="F48" s="36">
        <v>5</v>
      </c>
      <c r="G48" s="37">
        <v>2.4</v>
      </c>
      <c r="H48" s="32">
        <v>43</v>
      </c>
      <c r="J48" s="30" t="s">
        <v>51</v>
      </c>
      <c r="K48" s="36">
        <v>0</v>
      </c>
      <c r="L48" s="36">
        <v>1</v>
      </c>
      <c r="M48" s="36">
        <v>0</v>
      </c>
      <c r="N48" s="36">
        <v>0</v>
      </c>
      <c r="O48" s="36">
        <v>0</v>
      </c>
      <c r="P48" s="37">
        <v>0.2</v>
      </c>
      <c r="Q48" s="32">
        <v>36</v>
      </c>
      <c r="S48" s="30" t="s">
        <v>51</v>
      </c>
      <c r="T48" s="36">
        <v>0</v>
      </c>
      <c r="U48" s="36">
        <v>1</v>
      </c>
      <c r="V48" s="36">
        <v>0</v>
      </c>
      <c r="W48" s="36">
        <v>0</v>
      </c>
      <c r="X48" s="36">
        <v>0</v>
      </c>
      <c r="Y48" s="37">
        <v>0.2</v>
      </c>
      <c r="Z48" s="32">
        <v>36</v>
      </c>
      <c r="AB48" s="30" t="s">
        <v>51</v>
      </c>
      <c r="AC48" s="36">
        <v>0</v>
      </c>
      <c r="AD48" s="36">
        <v>0</v>
      </c>
      <c r="AE48" s="36">
        <v>0</v>
      </c>
      <c r="AF48" s="36">
        <v>1</v>
      </c>
      <c r="AG48" s="36">
        <v>0</v>
      </c>
      <c r="AH48" s="37">
        <v>0.2</v>
      </c>
      <c r="AI48" s="32">
        <v>57</v>
      </c>
      <c r="AK48" s="30" t="s">
        <v>51</v>
      </c>
      <c r="AL48" s="36">
        <v>0</v>
      </c>
      <c r="AM48" s="36">
        <v>0</v>
      </c>
      <c r="AN48" s="36">
        <v>0</v>
      </c>
      <c r="AO48" s="36">
        <v>1</v>
      </c>
      <c r="AP48" s="36">
        <v>0</v>
      </c>
      <c r="AQ48" s="37">
        <v>0.2</v>
      </c>
      <c r="AR48" s="32">
        <v>57</v>
      </c>
    </row>
    <row r="49" spans="1:44" x14ac:dyDescent="0.25">
      <c r="A49" s="30" t="s">
        <v>52</v>
      </c>
      <c r="B49" s="36">
        <v>4</v>
      </c>
      <c r="C49" s="36">
        <v>6</v>
      </c>
      <c r="D49" s="36">
        <v>5</v>
      </c>
      <c r="E49" s="36">
        <v>14</v>
      </c>
      <c r="F49" s="36">
        <v>7</v>
      </c>
      <c r="G49" s="37">
        <v>7.2</v>
      </c>
      <c r="H49" s="32">
        <v>24</v>
      </c>
      <c r="J49" s="30" t="s">
        <v>52</v>
      </c>
      <c r="K49" s="36">
        <v>0</v>
      </c>
      <c r="L49" s="36">
        <v>1</v>
      </c>
      <c r="M49" s="36">
        <v>0</v>
      </c>
      <c r="N49" s="36">
        <v>1</v>
      </c>
      <c r="O49" s="36">
        <v>0</v>
      </c>
      <c r="P49" s="37">
        <v>0.4</v>
      </c>
      <c r="Q49" s="32">
        <v>20</v>
      </c>
      <c r="S49" s="30" t="s">
        <v>52</v>
      </c>
      <c r="T49" s="36">
        <v>0</v>
      </c>
      <c r="U49" s="36">
        <v>1</v>
      </c>
      <c r="V49" s="36">
        <v>0</v>
      </c>
      <c r="W49" s="36">
        <v>1</v>
      </c>
      <c r="X49" s="36">
        <v>0</v>
      </c>
      <c r="Y49" s="37">
        <v>0.4</v>
      </c>
      <c r="Z49" s="32">
        <v>20</v>
      </c>
      <c r="AB49" s="30" t="s">
        <v>52</v>
      </c>
      <c r="AC49" s="36">
        <v>0</v>
      </c>
      <c r="AD49" s="36">
        <v>0</v>
      </c>
      <c r="AE49" s="36">
        <v>2</v>
      </c>
      <c r="AF49" s="36">
        <v>1</v>
      </c>
      <c r="AG49" s="36">
        <v>1</v>
      </c>
      <c r="AH49" s="37">
        <v>0.8</v>
      </c>
      <c r="AI49" s="32">
        <v>22</v>
      </c>
      <c r="AK49" s="30" t="s">
        <v>52</v>
      </c>
      <c r="AL49" s="36">
        <v>0</v>
      </c>
      <c r="AM49" s="36">
        <v>0</v>
      </c>
      <c r="AN49" s="36">
        <v>2</v>
      </c>
      <c r="AO49" s="36">
        <v>1</v>
      </c>
      <c r="AP49" s="36">
        <v>1</v>
      </c>
      <c r="AQ49" s="37">
        <v>0.8</v>
      </c>
      <c r="AR49" s="32">
        <v>22</v>
      </c>
    </row>
    <row r="50" spans="1:44" x14ac:dyDescent="0.25">
      <c r="A50" s="30" t="s">
        <v>53</v>
      </c>
      <c r="B50" s="36">
        <v>1</v>
      </c>
      <c r="C50" s="36">
        <v>0</v>
      </c>
      <c r="D50" s="36">
        <v>0</v>
      </c>
      <c r="E50" s="36">
        <v>2</v>
      </c>
      <c r="F50" s="36">
        <v>0</v>
      </c>
      <c r="G50" s="37">
        <v>0.6</v>
      </c>
      <c r="H50" s="32">
        <v>73</v>
      </c>
      <c r="J50" s="30" t="s">
        <v>53</v>
      </c>
      <c r="K50" s="36">
        <v>1</v>
      </c>
      <c r="L50" s="36">
        <v>0</v>
      </c>
      <c r="M50" s="36">
        <v>0</v>
      </c>
      <c r="N50" s="36">
        <v>0</v>
      </c>
      <c r="O50" s="36">
        <v>0</v>
      </c>
      <c r="P50" s="37">
        <v>0.2</v>
      </c>
      <c r="Q50" s="32">
        <v>36</v>
      </c>
      <c r="S50" s="30" t="s">
        <v>53</v>
      </c>
      <c r="T50" s="36">
        <v>1</v>
      </c>
      <c r="U50" s="36">
        <v>0</v>
      </c>
      <c r="V50" s="36">
        <v>0</v>
      </c>
      <c r="W50" s="36">
        <v>0</v>
      </c>
      <c r="X50" s="36">
        <v>0</v>
      </c>
      <c r="Y50" s="37">
        <v>0.2</v>
      </c>
      <c r="Z50" s="32">
        <v>36</v>
      </c>
      <c r="AB50" s="30" t="s">
        <v>53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7">
        <v>0</v>
      </c>
      <c r="AI50" s="32">
        <v>72</v>
      </c>
      <c r="AK50" s="30" t="s">
        <v>53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7">
        <v>0</v>
      </c>
      <c r="AR50" s="32">
        <v>72</v>
      </c>
    </row>
    <row r="51" spans="1:44" x14ac:dyDescent="0.25">
      <c r="A51" s="30" t="s">
        <v>54</v>
      </c>
      <c r="B51" s="36">
        <v>4</v>
      </c>
      <c r="C51" s="36">
        <v>1</v>
      </c>
      <c r="D51" s="36">
        <v>1</v>
      </c>
      <c r="E51" s="36">
        <v>3</v>
      </c>
      <c r="F51" s="36">
        <v>0</v>
      </c>
      <c r="G51" s="37">
        <v>1.8</v>
      </c>
      <c r="H51" s="32">
        <v>50</v>
      </c>
      <c r="J51" s="30" t="s">
        <v>54</v>
      </c>
      <c r="K51" s="36">
        <v>0</v>
      </c>
      <c r="L51" s="36">
        <v>0</v>
      </c>
      <c r="M51" s="36">
        <v>0</v>
      </c>
      <c r="N51" s="36">
        <v>2</v>
      </c>
      <c r="O51" s="36">
        <v>0</v>
      </c>
      <c r="P51" s="37">
        <v>0.4</v>
      </c>
      <c r="Q51" s="32">
        <v>20</v>
      </c>
      <c r="S51" s="30" t="s">
        <v>54</v>
      </c>
      <c r="T51" s="36">
        <v>0</v>
      </c>
      <c r="U51" s="36">
        <v>0</v>
      </c>
      <c r="V51" s="36">
        <v>0</v>
      </c>
      <c r="W51" s="36">
        <v>2</v>
      </c>
      <c r="X51" s="36">
        <v>0</v>
      </c>
      <c r="Y51" s="37">
        <v>0.4</v>
      </c>
      <c r="Z51" s="32">
        <v>20</v>
      </c>
      <c r="AB51" s="30" t="s">
        <v>54</v>
      </c>
      <c r="AC51" s="36">
        <v>2</v>
      </c>
      <c r="AD51" s="36">
        <v>0</v>
      </c>
      <c r="AE51" s="36">
        <v>0</v>
      </c>
      <c r="AF51" s="36">
        <v>0</v>
      </c>
      <c r="AG51" s="36">
        <v>0</v>
      </c>
      <c r="AH51" s="37">
        <v>0.4</v>
      </c>
      <c r="AI51" s="32">
        <v>39</v>
      </c>
      <c r="AK51" s="30" t="s">
        <v>54</v>
      </c>
      <c r="AL51" s="36">
        <v>2</v>
      </c>
      <c r="AM51" s="36">
        <v>0</v>
      </c>
      <c r="AN51" s="36">
        <v>0</v>
      </c>
      <c r="AO51" s="36">
        <v>0</v>
      </c>
      <c r="AP51" s="36">
        <v>0</v>
      </c>
      <c r="AQ51" s="37">
        <v>0.4</v>
      </c>
      <c r="AR51" s="32">
        <v>40</v>
      </c>
    </row>
    <row r="52" spans="1:44" x14ac:dyDescent="0.25">
      <c r="A52" s="30" t="s">
        <v>55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7">
        <v>0.2</v>
      </c>
      <c r="H52" s="32">
        <v>81</v>
      </c>
      <c r="J52" s="30" t="s">
        <v>55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7">
        <v>0</v>
      </c>
      <c r="Q52" s="32">
        <v>61</v>
      </c>
      <c r="S52" s="30" t="s">
        <v>55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7">
        <v>0</v>
      </c>
      <c r="Z52" s="32">
        <v>60</v>
      </c>
      <c r="AB52" s="30" t="s">
        <v>55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7">
        <v>0</v>
      </c>
      <c r="AI52" s="32">
        <v>72</v>
      </c>
      <c r="AK52" s="30" t="s">
        <v>55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7">
        <v>0</v>
      </c>
      <c r="AR52" s="32">
        <v>72</v>
      </c>
    </row>
    <row r="53" spans="1:44" x14ac:dyDescent="0.25">
      <c r="A53" s="30" t="s">
        <v>56</v>
      </c>
      <c r="B53" s="36">
        <v>9</v>
      </c>
      <c r="C53" s="36">
        <v>6</v>
      </c>
      <c r="D53" s="36">
        <v>6</v>
      </c>
      <c r="E53" s="36">
        <v>14</v>
      </c>
      <c r="F53" s="36">
        <v>13</v>
      </c>
      <c r="G53" s="37">
        <v>9.6</v>
      </c>
      <c r="H53" s="32">
        <v>19</v>
      </c>
      <c r="J53" s="30" t="s">
        <v>56</v>
      </c>
      <c r="K53" s="36">
        <v>1</v>
      </c>
      <c r="L53" s="36">
        <v>0</v>
      </c>
      <c r="M53" s="36">
        <v>0</v>
      </c>
      <c r="N53" s="36">
        <v>0</v>
      </c>
      <c r="O53" s="36">
        <v>0</v>
      </c>
      <c r="P53" s="37">
        <v>0.2</v>
      </c>
      <c r="Q53" s="32">
        <v>36</v>
      </c>
      <c r="S53" s="30" t="s">
        <v>56</v>
      </c>
      <c r="T53" s="36">
        <v>1</v>
      </c>
      <c r="U53" s="36">
        <v>0</v>
      </c>
      <c r="V53" s="36">
        <v>0</v>
      </c>
      <c r="W53" s="36">
        <v>0</v>
      </c>
      <c r="X53" s="36">
        <v>0</v>
      </c>
      <c r="Y53" s="37">
        <v>0.2</v>
      </c>
      <c r="Z53" s="32">
        <v>36</v>
      </c>
      <c r="AB53" s="30" t="s">
        <v>56</v>
      </c>
      <c r="AC53" s="36">
        <v>1</v>
      </c>
      <c r="AD53" s="36">
        <v>0</v>
      </c>
      <c r="AE53" s="36">
        <v>1</v>
      </c>
      <c r="AF53" s="36">
        <v>1</v>
      </c>
      <c r="AG53" s="36">
        <v>0</v>
      </c>
      <c r="AH53" s="37">
        <v>0.6</v>
      </c>
      <c r="AI53" s="32">
        <v>32</v>
      </c>
      <c r="AK53" s="30" t="s">
        <v>56</v>
      </c>
      <c r="AL53" s="36">
        <v>2</v>
      </c>
      <c r="AM53" s="36">
        <v>0</v>
      </c>
      <c r="AN53" s="36">
        <v>1</v>
      </c>
      <c r="AO53" s="36">
        <v>1</v>
      </c>
      <c r="AP53" s="36">
        <v>0</v>
      </c>
      <c r="AQ53" s="37">
        <v>0.8</v>
      </c>
      <c r="AR53" s="32">
        <v>22</v>
      </c>
    </row>
    <row r="54" spans="1:44" x14ac:dyDescent="0.25">
      <c r="A54" s="30" t="s">
        <v>57</v>
      </c>
      <c r="B54" s="36">
        <v>0</v>
      </c>
      <c r="C54" s="36">
        <v>0</v>
      </c>
      <c r="D54" s="36">
        <v>1</v>
      </c>
      <c r="E54" s="36">
        <v>1</v>
      </c>
      <c r="F54" s="36">
        <v>3</v>
      </c>
      <c r="G54" s="37">
        <v>1</v>
      </c>
      <c r="H54" s="32">
        <v>66</v>
      </c>
      <c r="J54" s="30" t="s">
        <v>57</v>
      </c>
      <c r="K54" s="36">
        <v>0</v>
      </c>
      <c r="L54" s="36">
        <v>0</v>
      </c>
      <c r="M54" s="36">
        <v>0</v>
      </c>
      <c r="N54" s="36">
        <v>0</v>
      </c>
      <c r="O54" s="36">
        <v>1</v>
      </c>
      <c r="P54" s="37">
        <v>0.2</v>
      </c>
      <c r="Q54" s="32">
        <v>36</v>
      </c>
      <c r="S54" s="30" t="s">
        <v>57</v>
      </c>
      <c r="T54" s="36">
        <v>0</v>
      </c>
      <c r="U54" s="36">
        <v>0</v>
      </c>
      <c r="V54" s="36">
        <v>0</v>
      </c>
      <c r="W54" s="36">
        <v>0</v>
      </c>
      <c r="X54" s="36">
        <v>1</v>
      </c>
      <c r="Y54" s="37">
        <v>0.2</v>
      </c>
      <c r="Z54" s="32">
        <v>36</v>
      </c>
      <c r="AB54" s="30" t="s">
        <v>57</v>
      </c>
      <c r="AC54" s="36">
        <v>0</v>
      </c>
      <c r="AD54" s="36">
        <v>0</v>
      </c>
      <c r="AE54" s="36">
        <v>0</v>
      </c>
      <c r="AF54" s="36">
        <v>0</v>
      </c>
      <c r="AG54" s="36">
        <v>0</v>
      </c>
      <c r="AH54" s="37">
        <v>0</v>
      </c>
      <c r="AI54" s="32">
        <v>72</v>
      </c>
      <c r="AK54" s="30" t="s">
        <v>57</v>
      </c>
      <c r="AL54" s="36">
        <v>0</v>
      </c>
      <c r="AM54" s="36">
        <v>0</v>
      </c>
      <c r="AN54" s="36">
        <v>0</v>
      </c>
      <c r="AO54" s="36">
        <v>0</v>
      </c>
      <c r="AP54" s="36">
        <v>0</v>
      </c>
      <c r="AQ54" s="37">
        <v>0</v>
      </c>
      <c r="AR54" s="32">
        <v>72</v>
      </c>
    </row>
    <row r="55" spans="1:44" x14ac:dyDescent="0.25">
      <c r="A55" s="30" t="s">
        <v>58</v>
      </c>
      <c r="B55" s="36">
        <v>11</v>
      </c>
      <c r="C55" s="36">
        <v>5</v>
      </c>
      <c r="D55" s="36">
        <v>8</v>
      </c>
      <c r="E55" s="36">
        <v>11</v>
      </c>
      <c r="F55" s="36">
        <v>10</v>
      </c>
      <c r="G55" s="37">
        <v>9</v>
      </c>
      <c r="H55" s="32">
        <v>21</v>
      </c>
      <c r="J55" s="30" t="s">
        <v>58</v>
      </c>
      <c r="K55" s="36">
        <v>0</v>
      </c>
      <c r="L55" s="36">
        <v>0</v>
      </c>
      <c r="M55" s="36">
        <v>1</v>
      </c>
      <c r="N55" s="36">
        <v>2</v>
      </c>
      <c r="O55" s="36">
        <v>1</v>
      </c>
      <c r="P55" s="37">
        <v>0.8</v>
      </c>
      <c r="Q55" s="32">
        <v>7</v>
      </c>
      <c r="S55" s="30" t="s">
        <v>58</v>
      </c>
      <c r="T55" s="36">
        <v>0</v>
      </c>
      <c r="U55" s="36">
        <v>0</v>
      </c>
      <c r="V55" s="36">
        <v>1</v>
      </c>
      <c r="W55" s="36">
        <v>2</v>
      </c>
      <c r="X55" s="36">
        <v>1</v>
      </c>
      <c r="Y55" s="37">
        <v>0.8</v>
      </c>
      <c r="Z55" s="32">
        <v>7</v>
      </c>
      <c r="AB55" s="30" t="s">
        <v>58</v>
      </c>
      <c r="AC55" s="36">
        <v>2</v>
      </c>
      <c r="AD55" s="36">
        <v>0</v>
      </c>
      <c r="AE55" s="36">
        <v>0</v>
      </c>
      <c r="AF55" s="36">
        <v>3</v>
      </c>
      <c r="AG55" s="36">
        <v>2</v>
      </c>
      <c r="AH55" s="37">
        <v>1.4</v>
      </c>
      <c r="AI55" s="32">
        <v>15</v>
      </c>
      <c r="AK55" s="30" t="s">
        <v>58</v>
      </c>
      <c r="AL55" s="36">
        <v>2</v>
      </c>
      <c r="AM55" s="36">
        <v>0</v>
      </c>
      <c r="AN55" s="36">
        <v>0</v>
      </c>
      <c r="AO55" s="36">
        <v>3</v>
      </c>
      <c r="AP55" s="36">
        <v>2</v>
      </c>
      <c r="AQ55" s="37">
        <v>1.4</v>
      </c>
      <c r="AR55" s="32">
        <v>15</v>
      </c>
    </row>
    <row r="56" spans="1:44" x14ac:dyDescent="0.25">
      <c r="A56" s="30" t="s">
        <v>59</v>
      </c>
      <c r="B56" s="36">
        <v>0</v>
      </c>
      <c r="C56" s="36">
        <v>0</v>
      </c>
      <c r="D56" s="36">
        <v>2</v>
      </c>
      <c r="E56" s="36">
        <v>0</v>
      </c>
      <c r="F56" s="36">
        <v>0</v>
      </c>
      <c r="G56" s="37">
        <v>0.4</v>
      </c>
      <c r="H56" s="32">
        <v>77</v>
      </c>
      <c r="J56" s="30" t="s">
        <v>59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7">
        <v>0</v>
      </c>
      <c r="Q56" s="32">
        <v>61</v>
      </c>
      <c r="S56" s="30" t="s">
        <v>59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7">
        <v>0</v>
      </c>
      <c r="Z56" s="32">
        <v>60</v>
      </c>
      <c r="AB56" s="30" t="s">
        <v>59</v>
      </c>
      <c r="AC56" s="36">
        <v>0</v>
      </c>
      <c r="AD56" s="36">
        <v>0</v>
      </c>
      <c r="AE56" s="36">
        <v>1</v>
      </c>
      <c r="AF56" s="36">
        <v>0</v>
      </c>
      <c r="AG56" s="36">
        <v>0</v>
      </c>
      <c r="AH56" s="37">
        <v>0.2</v>
      </c>
      <c r="AI56" s="32">
        <v>57</v>
      </c>
      <c r="AK56" s="30" t="s">
        <v>59</v>
      </c>
      <c r="AL56" s="36">
        <v>0</v>
      </c>
      <c r="AM56" s="36">
        <v>0</v>
      </c>
      <c r="AN56" s="36">
        <v>1</v>
      </c>
      <c r="AO56" s="36">
        <v>0</v>
      </c>
      <c r="AP56" s="36">
        <v>0</v>
      </c>
      <c r="AQ56" s="37">
        <v>0.2</v>
      </c>
      <c r="AR56" s="32">
        <v>57</v>
      </c>
    </row>
    <row r="57" spans="1:44" x14ac:dyDescent="0.25">
      <c r="A57" s="30" t="s">
        <v>60</v>
      </c>
      <c r="B57" s="36">
        <v>2</v>
      </c>
      <c r="C57" s="36">
        <v>2</v>
      </c>
      <c r="D57" s="36">
        <v>2</v>
      </c>
      <c r="E57" s="36">
        <v>1</v>
      </c>
      <c r="F57" s="36">
        <v>4</v>
      </c>
      <c r="G57" s="37">
        <v>2.2000000000000002</v>
      </c>
      <c r="H57" s="32">
        <v>46</v>
      </c>
      <c r="J57" s="30" t="s">
        <v>60</v>
      </c>
      <c r="K57" s="36">
        <v>0</v>
      </c>
      <c r="L57" s="36">
        <v>0</v>
      </c>
      <c r="M57" s="36">
        <v>0</v>
      </c>
      <c r="N57" s="36">
        <v>0</v>
      </c>
      <c r="O57" s="36">
        <v>1</v>
      </c>
      <c r="P57" s="37">
        <v>0.2</v>
      </c>
      <c r="Q57" s="32">
        <v>36</v>
      </c>
      <c r="S57" s="30" t="s">
        <v>60</v>
      </c>
      <c r="T57" s="36">
        <v>0</v>
      </c>
      <c r="U57" s="36">
        <v>0</v>
      </c>
      <c r="V57" s="36">
        <v>0</v>
      </c>
      <c r="W57" s="36">
        <v>0</v>
      </c>
      <c r="X57" s="36">
        <v>1</v>
      </c>
      <c r="Y57" s="37">
        <v>0.2</v>
      </c>
      <c r="Z57" s="32">
        <v>36</v>
      </c>
      <c r="AB57" s="30" t="s">
        <v>60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7">
        <v>0</v>
      </c>
      <c r="AI57" s="32">
        <v>72</v>
      </c>
      <c r="AK57" s="30" t="s">
        <v>60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7">
        <v>0</v>
      </c>
      <c r="AR57" s="32">
        <v>72</v>
      </c>
    </row>
    <row r="58" spans="1:44" x14ac:dyDescent="0.25">
      <c r="A58" s="30" t="s">
        <v>61</v>
      </c>
      <c r="B58" s="36">
        <v>1</v>
      </c>
      <c r="C58" s="36">
        <v>5</v>
      </c>
      <c r="D58" s="36">
        <v>4</v>
      </c>
      <c r="E58" s="36">
        <v>2</v>
      </c>
      <c r="F58" s="36">
        <v>4</v>
      </c>
      <c r="G58" s="37">
        <v>3.2</v>
      </c>
      <c r="H58" s="32">
        <v>38</v>
      </c>
      <c r="J58" s="30" t="s">
        <v>61</v>
      </c>
      <c r="K58" s="36">
        <v>1</v>
      </c>
      <c r="L58" s="36">
        <v>1</v>
      </c>
      <c r="M58" s="36">
        <v>0</v>
      </c>
      <c r="N58" s="36">
        <v>0</v>
      </c>
      <c r="O58" s="36">
        <v>0</v>
      </c>
      <c r="P58" s="37">
        <v>0.4</v>
      </c>
      <c r="Q58" s="32">
        <v>20</v>
      </c>
      <c r="S58" s="30" t="s">
        <v>61</v>
      </c>
      <c r="T58" s="36">
        <v>1</v>
      </c>
      <c r="U58" s="36">
        <v>1</v>
      </c>
      <c r="V58" s="36">
        <v>0</v>
      </c>
      <c r="W58" s="36">
        <v>0</v>
      </c>
      <c r="X58" s="36">
        <v>0</v>
      </c>
      <c r="Y58" s="37">
        <v>0.4</v>
      </c>
      <c r="Z58" s="32">
        <v>20</v>
      </c>
      <c r="AB58" s="30" t="s">
        <v>61</v>
      </c>
      <c r="AC58" s="36">
        <v>0</v>
      </c>
      <c r="AD58" s="36">
        <v>0</v>
      </c>
      <c r="AE58" s="36">
        <v>1</v>
      </c>
      <c r="AF58" s="36">
        <v>1</v>
      </c>
      <c r="AG58" s="36">
        <v>0</v>
      </c>
      <c r="AH58" s="37">
        <v>0.4</v>
      </c>
      <c r="AI58" s="32">
        <v>39</v>
      </c>
      <c r="AK58" s="30" t="s">
        <v>61</v>
      </c>
      <c r="AL58" s="36">
        <v>0</v>
      </c>
      <c r="AM58" s="36">
        <v>0</v>
      </c>
      <c r="AN58" s="36">
        <v>1</v>
      </c>
      <c r="AO58" s="36">
        <v>1</v>
      </c>
      <c r="AP58" s="36">
        <v>0</v>
      </c>
      <c r="AQ58" s="37">
        <v>0.4</v>
      </c>
      <c r="AR58" s="32">
        <v>40</v>
      </c>
    </row>
    <row r="59" spans="1:44" x14ac:dyDescent="0.25">
      <c r="A59" s="30" t="s">
        <v>62</v>
      </c>
      <c r="B59" s="36">
        <v>2</v>
      </c>
      <c r="C59" s="36">
        <v>0</v>
      </c>
      <c r="D59" s="36">
        <v>1</v>
      </c>
      <c r="E59" s="36">
        <v>4</v>
      </c>
      <c r="F59" s="36">
        <v>6</v>
      </c>
      <c r="G59" s="37">
        <v>2.6</v>
      </c>
      <c r="H59" s="32">
        <v>41</v>
      </c>
      <c r="J59" s="30" t="s">
        <v>62</v>
      </c>
      <c r="K59" s="36">
        <v>0</v>
      </c>
      <c r="L59" s="36">
        <v>0</v>
      </c>
      <c r="M59" s="36">
        <v>0</v>
      </c>
      <c r="N59" s="36">
        <v>0</v>
      </c>
      <c r="O59" s="36">
        <v>1</v>
      </c>
      <c r="P59" s="37">
        <v>0.2</v>
      </c>
      <c r="Q59" s="32">
        <v>36</v>
      </c>
      <c r="S59" s="30" t="s">
        <v>62</v>
      </c>
      <c r="T59" s="36">
        <v>0</v>
      </c>
      <c r="U59" s="36">
        <v>0</v>
      </c>
      <c r="V59" s="36">
        <v>0</v>
      </c>
      <c r="W59" s="36">
        <v>0</v>
      </c>
      <c r="X59" s="36">
        <v>1</v>
      </c>
      <c r="Y59" s="37">
        <v>0.2</v>
      </c>
      <c r="Z59" s="32">
        <v>36</v>
      </c>
      <c r="AB59" s="30" t="s">
        <v>62</v>
      </c>
      <c r="AC59" s="36">
        <v>1</v>
      </c>
      <c r="AD59" s="36">
        <v>0</v>
      </c>
      <c r="AE59" s="36">
        <v>1</v>
      </c>
      <c r="AF59" s="36">
        <v>0</v>
      </c>
      <c r="AG59" s="36">
        <v>2</v>
      </c>
      <c r="AH59" s="37">
        <v>0.8</v>
      </c>
      <c r="AI59" s="32">
        <v>22</v>
      </c>
      <c r="AK59" s="30" t="s">
        <v>62</v>
      </c>
      <c r="AL59" s="36">
        <v>1</v>
      </c>
      <c r="AM59" s="36">
        <v>0</v>
      </c>
      <c r="AN59" s="36">
        <v>1</v>
      </c>
      <c r="AO59" s="36">
        <v>0</v>
      </c>
      <c r="AP59" s="36">
        <v>2</v>
      </c>
      <c r="AQ59" s="37">
        <v>0.8</v>
      </c>
      <c r="AR59" s="32">
        <v>22</v>
      </c>
    </row>
    <row r="60" spans="1:44" x14ac:dyDescent="0.25">
      <c r="A60" s="30" t="s">
        <v>63</v>
      </c>
      <c r="B60" s="36">
        <v>1</v>
      </c>
      <c r="C60" s="36">
        <v>1</v>
      </c>
      <c r="D60" s="36">
        <v>1</v>
      </c>
      <c r="E60" s="36">
        <v>0</v>
      </c>
      <c r="F60" s="36">
        <v>2</v>
      </c>
      <c r="G60" s="37">
        <v>1</v>
      </c>
      <c r="H60" s="32">
        <v>66</v>
      </c>
      <c r="J60" s="30" t="s">
        <v>63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7">
        <v>0</v>
      </c>
      <c r="Q60" s="32">
        <v>61</v>
      </c>
      <c r="S60" s="30" t="s">
        <v>63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7">
        <v>0</v>
      </c>
      <c r="Z60" s="32">
        <v>60</v>
      </c>
      <c r="AB60" s="30" t="s">
        <v>63</v>
      </c>
      <c r="AC60" s="36">
        <v>1</v>
      </c>
      <c r="AD60" s="36">
        <v>1</v>
      </c>
      <c r="AE60" s="36">
        <v>0</v>
      </c>
      <c r="AF60" s="36">
        <v>0</v>
      </c>
      <c r="AG60" s="36">
        <v>0</v>
      </c>
      <c r="AH60" s="37">
        <v>0.4</v>
      </c>
      <c r="AI60" s="32">
        <v>39</v>
      </c>
      <c r="AK60" s="30" t="s">
        <v>63</v>
      </c>
      <c r="AL60" s="36">
        <v>1</v>
      </c>
      <c r="AM60" s="36">
        <v>1</v>
      </c>
      <c r="AN60" s="36">
        <v>0</v>
      </c>
      <c r="AO60" s="36">
        <v>0</v>
      </c>
      <c r="AP60" s="36">
        <v>0</v>
      </c>
      <c r="AQ60" s="37">
        <v>0.4</v>
      </c>
      <c r="AR60" s="32">
        <v>40</v>
      </c>
    </row>
    <row r="61" spans="1:44" x14ac:dyDescent="0.25">
      <c r="A61" s="30" t="s">
        <v>64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7">
        <v>0</v>
      </c>
      <c r="H61" s="32">
        <v>94</v>
      </c>
      <c r="J61" s="30" t="s">
        <v>64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7">
        <v>0</v>
      </c>
      <c r="Q61" s="32">
        <v>61</v>
      </c>
      <c r="S61" s="30" t="s">
        <v>64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7">
        <v>0</v>
      </c>
      <c r="Z61" s="32">
        <v>60</v>
      </c>
      <c r="AB61" s="30" t="s">
        <v>64</v>
      </c>
      <c r="AC61" s="36">
        <v>0</v>
      </c>
      <c r="AD61" s="36">
        <v>0</v>
      </c>
      <c r="AE61" s="36">
        <v>0</v>
      </c>
      <c r="AF61" s="36">
        <v>0</v>
      </c>
      <c r="AG61" s="36">
        <v>0</v>
      </c>
      <c r="AH61" s="37">
        <v>0</v>
      </c>
      <c r="AI61" s="32">
        <v>72</v>
      </c>
      <c r="AK61" s="30" t="s">
        <v>64</v>
      </c>
      <c r="AL61" s="36">
        <v>0</v>
      </c>
      <c r="AM61" s="36">
        <v>0</v>
      </c>
      <c r="AN61" s="36">
        <v>0</v>
      </c>
      <c r="AO61" s="36">
        <v>0</v>
      </c>
      <c r="AP61" s="36">
        <v>0</v>
      </c>
      <c r="AQ61" s="37">
        <v>0</v>
      </c>
      <c r="AR61" s="32">
        <v>72</v>
      </c>
    </row>
    <row r="62" spans="1:44" x14ac:dyDescent="0.25">
      <c r="A62" s="30" t="s">
        <v>65</v>
      </c>
      <c r="B62" s="36">
        <v>2</v>
      </c>
      <c r="C62" s="36">
        <v>1</v>
      </c>
      <c r="D62" s="36">
        <v>0</v>
      </c>
      <c r="E62" s="36">
        <v>1</v>
      </c>
      <c r="F62" s="36">
        <v>0</v>
      </c>
      <c r="G62" s="37">
        <v>0.8</v>
      </c>
      <c r="H62" s="32">
        <v>69</v>
      </c>
      <c r="J62" s="30" t="s">
        <v>65</v>
      </c>
      <c r="K62" s="36">
        <v>0</v>
      </c>
      <c r="L62" s="36">
        <v>0</v>
      </c>
      <c r="M62" s="36">
        <v>0</v>
      </c>
      <c r="N62" s="36">
        <v>1</v>
      </c>
      <c r="O62" s="36">
        <v>0</v>
      </c>
      <c r="P62" s="37">
        <v>0.2</v>
      </c>
      <c r="Q62" s="32">
        <v>36</v>
      </c>
      <c r="S62" s="30" t="s">
        <v>65</v>
      </c>
      <c r="T62" s="36">
        <v>0</v>
      </c>
      <c r="U62" s="36">
        <v>0</v>
      </c>
      <c r="V62" s="36">
        <v>0</v>
      </c>
      <c r="W62" s="36">
        <v>1</v>
      </c>
      <c r="X62" s="36">
        <v>0</v>
      </c>
      <c r="Y62" s="37">
        <v>0.2</v>
      </c>
      <c r="Z62" s="32">
        <v>36</v>
      </c>
      <c r="AB62" s="30" t="s">
        <v>65</v>
      </c>
      <c r="AC62" s="36">
        <v>2</v>
      </c>
      <c r="AD62" s="36">
        <v>1</v>
      </c>
      <c r="AE62" s="36">
        <v>0</v>
      </c>
      <c r="AF62" s="36">
        <v>0</v>
      </c>
      <c r="AG62" s="36">
        <v>0</v>
      </c>
      <c r="AH62" s="37">
        <v>0.6</v>
      </c>
      <c r="AI62" s="32">
        <v>32</v>
      </c>
      <c r="AK62" s="30" t="s">
        <v>65</v>
      </c>
      <c r="AL62" s="36">
        <v>2</v>
      </c>
      <c r="AM62" s="36">
        <v>1</v>
      </c>
      <c r="AN62" s="36">
        <v>0</v>
      </c>
      <c r="AO62" s="36">
        <v>0</v>
      </c>
      <c r="AP62" s="36">
        <v>0</v>
      </c>
      <c r="AQ62" s="37">
        <v>0.6</v>
      </c>
      <c r="AR62" s="32">
        <v>33</v>
      </c>
    </row>
    <row r="63" spans="1:44" x14ac:dyDescent="0.25">
      <c r="A63" s="30" t="s">
        <v>66</v>
      </c>
      <c r="B63" s="36">
        <v>1</v>
      </c>
      <c r="C63" s="36">
        <v>2</v>
      </c>
      <c r="D63" s="36">
        <v>0</v>
      </c>
      <c r="E63" s="36">
        <v>3</v>
      </c>
      <c r="F63" s="36">
        <v>2</v>
      </c>
      <c r="G63" s="37">
        <v>1.6</v>
      </c>
      <c r="H63" s="32">
        <v>55</v>
      </c>
      <c r="J63" s="30" t="s">
        <v>66</v>
      </c>
      <c r="K63" s="36">
        <v>1</v>
      </c>
      <c r="L63" s="36">
        <v>0</v>
      </c>
      <c r="M63" s="36">
        <v>0</v>
      </c>
      <c r="N63" s="36">
        <v>1</v>
      </c>
      <c r="O63" s="36">
        <v>0</v>
      </c>
      <c r="P63" s="37">
        <v>0.4</v>
      </c>
      <c r="Q63" s="32">
        <v>20</v>
      </c>
      <c r="S63" s="30" t="s">
        <v>66</v>
      </c>
      <c r="T63" s="36">
        <v>1</v>
      </c>
      <c r="U63" s="36">
        <v>0</v>
      </c>
      <c r="V63" s="36">
        <v>0</v>
      </c>
      <c r="W63" s="36">
        <v>1</v>
      </c>
      <c r="X63" s="36">
        <v>0</v>
      </c>
      <c r="Y63" s="37">
        <v>0.4</v>
      </c>
      <c r="Z63" s="32">
        <v>20</v>
      </c>
      <c r="AB63" s="30" t="s">
        <v>66</v>
      </c>
      <c r="AC63" s="36">
        <v>0</v>
      </c>
      <c r="AD63" s="36">
        <v>1</v>
      </c>
      <c r="AE63" s="36">
        <v>0</v>
      </c>
      <c r="AF63" s="36">
        <v>0</v>
      </c>
      <c r="AG63" s="36">
        <v>0</v>
      </c>
      <c r="AH63" s="37">
        <v>0.2</v>
      </c>
      <c r="AI63" s="32">
        <v>57</v>
      </c>
      <c r="AK63" s="30" t="s">
        <v>66</v>
      </c>
      <c r="AL63" s="36">
        <v>0</v>
      </c>
      <c r="AM63" s="36">
        <v>1</v>
      </c>
      <c r="AN63" s="36">
        <v>0</v>
      </c>
      <c r="AO63" s="36">
        <v>0</v>
      </c>
      <c r="AP63" s="36">
        <v>0</v>
      </c>
      <c r="AQ63" s="37">
        <v>0.2</v>
      </c>
      <c r="AR63" s="32">
        <v>57</v>
      </c>
    </row>
    <row r="64" spans="1:44" x14ac:dyDescent="0.25">
      <c r="A64" s="30" t="s">
        <v>67</v>
      </c>
      <c r="B64" s="36">
        <v>84</v>
      </c>
      <c r="C64" s="36">
        <v>82</v>
      </c>
      <c r="D64" s="36">
        <v>91</v>
      </c>
      <c r="E64" s="36">
        <v>119</v>
      </c>
      <c r="F64" s="36">
        <v>123</v>
      </c>
      <c r="G64" s="37">
        <v>99.8</v>
      </c>
      <c r="H64" s="32">
        <v>1</v>
      </c>
      <c r="J64" s="30" t="s">
        <v>67</v>
      </c>
      <c r="K64" s="36">
        <v>4</v>
      </c>
      <c r="L64" s="36">
        <v>2</v>
      </c>
      <c r="M64" s="36">
        <v>0</v>
      </c>
      <c r="N64" s="36">
        <v>2</v>
      </c>
      <c r="O64" s="36">
        <v>4</v>
      </c>
      <c r="P64" s="37">
        <v>2.4</v>
      </c>
      <c r="Q64" s="32">
        <v>1</v>
      </c>
      <c r="S64" s="30" t="s">
        <v>67</v>
      </c>
      <c r="T64" s="36">
        <v>4</v>
      </c>
      <c r="U64" s="36">
        <v>3</v>
      </c>
      <c r="V64" s="36">
        <v>0</v>
      </c>
      <c r="W64" s="36">
        <v>2</v>
      </c>
      <c r="X64" s="36">
        <v>4</v>
      </c>
      <c r="Y64" s="37">
        <v>2.6</v>
      </c>
      <c r="Z64" s="32">
        <v>1</v>
      </c>
      <c r="AB64" s="30" t="s">
        <v>67</v>
      </c>
      <c r="AC64" s="36">
        <v>2</v>
      </c>
      <c r="AD64" s="36">
        <v>1</v>
      </c>
      <c r="AE64" s="36">
        <v>1</v>
      </c>
      <c r="AF64" s="36">
        <v>7</v>
      </c>
      <c r="AG64" s="36">
        <v>5</v>
      </c>
      <c r="AH64" s="37">
        <v>3.2</v>
      </c>
      <c r="AI64" s="32">
        <v>2</v>
      </c>
      <c r="AK64" s="30" t="s">
        <v>67</v>
      </c>
      <c r="AL64" s="36">
        <v>2</v>
      </c>
      <c r="AM64" s="36">
        <v>1</v>
      </c>
      <c r="AN64" s="36">
        <v>1</v>
      </c>
      <c r="AO64" s="36">
        <v>7</v>
      </c>
      <c r="AP64" s="36">
        <v>5</v>
      </c>
      <c r="AQ64" s="37">
        <v>3.2</v>
      </c>
      <c r="AR64" s="32">
        <v>2</v>
      </c>
    </row>
    <row r="65" spans="1:44" x14ac:dyDescent="0.25">
      <c r="A65" s="30" t="s">
        <v>68</v>
      </c>
      <c r="B65" s="36">
        <v>0</v>
      </c>
      <c r="C65" s="36">
        <v>0</v>
      </c>
      <c r="D65" s="36">
        <v>0</v>
      </c>
      <c r="E65" s="36">
        <v>0</v>
      </c>
      <c r="F65" s="36">
        <v>1</v>
      </c>
      <c r="G65" s="37">
        <v>0.2</v>
      </c>
      <c r="H65" s="32">
        <v>81</v>
      </c>
      <c r="J65" s="30" t="s">
        <v>68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7">
        <v>0</v>
      </c>
      <c r="Q65" s="32">
        <v>61</v>
      </c>
      <c r="S65" s="30" t="s">
        <v>68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7">
        <v>0</v>
      </c>
      <c r="Z65" s="32">
        <v>60</v>
      </c>
      <c r="AB65" s="30" t="s">
        <v>68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7">
        <v>0</v>
      </c>
      <c r="AI65" s="32">
        <v>72</v>
      </c>
      <c r="AK65" s="30" t="s">
        <v>68</v>
      </c>
      <c r="AL65" s="36">
        <v>0</v>
      </c>
      <c r="AM65" s="36">
        <v>0</v>
      </c>
      <c r="AN65" s="36">
        <v>0</v>
      </c>
      <c r="AO65" s="36">
        <v>0</v>
      </c>
      <c r="AP65" s="36">
        <v>0</v>
      </c>
      <c r="AQ65" s="37">
        <v>0</v>
      </c>
      <c r="AR65" s="32">
        <v>72</v>
      </c>
    </row>
    <row r="66" spans="1:44" x14ac:dyDescent="0.25">
      <c r="A66" s="30" t="s">
        <v>69</v>
      </c>
      <c r="B66" s="36">
        <v>1</v>
      </c>
      <c r="C66" s="36">
        <v>2</v>
      </c>
      <c r="D66" s="36">
        <v>1</v>
      </c>
      <c r="E66" s="36">
        <v>0</v>
      </c>
      <c r="F66" s="36">
        <v>2</v>
      </c>
      <c r="G66" s="37">
        <v>1.2</v>
      </c>
      <c r="H66" s="32">
        <v>61</v>
      </c>
      <c r="J66" s="30" t="s">
        <v>69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7">
        <v>0</v>
      </c>
      <c r="Q66" s="32">
        <v>61</v>
      </c>
      <c r="S66" s="30" t="s">
        <v>69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7">
        <v>0</v>
      </c>
      <c r="Z66" s="32">
        <v>60</v>
      </c>
      <c r="AB66" s="30" t="s">
        <v>69</v>
      </c>
      <c r="AC66" s="36">
        <v>1</v>
      </c>
      <c r="AD66" s="36">
        <v>0</v>
      </c>
      <c r="AE66" s="36">
        <v>0</v>
      </c>
      <c r="AF66" s="36">
        <v>0</v>
      </c>
      <c r="AG66" s="36">
        <v>1</v>
      </c>
      <c r="AH66" s="37">
        <v>0.4</v>
      </c>
      <c r="AI66" s="32">
        <v>39</v>
      </c>
      <c r="AK66" s="30" t="s">
        <v>69</v>
      </c>
      <c r="AL66" s="36">
        <v>1</v>
      </c>
      <c r="AM66" s="36">
        <v>0</v>
      </c>
      <c r="AN66" s="36">
        <v>0</v>
      </c>
      <c r="AO66" s="36">
        <v>0</v>
      </c>
      <c r="AP66" s="36">
        <v>1</v>
      </c>
      <c r="AQ66" s="37">
        <v>0.4</v>
      </c>
      <c r="AR66" s="32">
        <v>40</v>
      </c>
    </row>
    <row r="67" spans="1:44" x14ac:dyDescent="0.25">
      <c r="A67" s="30" t="s">
        <v>70</v>
      </c>
      <c r="B67" s="36">
        <v>3</v>
      </c>
      <c r="C67" s="36">
        <v>3</v>
      </c>
      <c r="D67" s="36">
        <v>8</v>
      </c>
      <c r="E67" s="36">
        <v>4</v>
      </c>
      <c r="F67" s="36">
        <v>5</v>
      </c>
      <c r="G67" s="37">
        <v>4.5999999999999996</v>
      </c>
      <c r="H67" s="32">
        <v>30</v>
      </c>
      <c r="J67" s="30" t="s">
        <v>70</v>
      </c>
      <c r="K67" s="36">
        <v>0</v>
      </c>
      <c r="L67" s="36">
        <v>0</v>
      </c>
      <c r="M67" s="36">
        <v>1</v>
      </c>
      <c r="N67" s="36">
        <v>0</v>
      </c>
      <c r="O67" s="36">
        <v>1</v>
      </c>
      <c r="P67" s="37">
        <v>0.4</v>
      </c>
      <c r="Q67" s="32">
        <v>20</v>
      </c>
      <c r="S67" s="30" t="s">
        <v>70</v>
      </c>
      <c r="T67" s="36">
        <v>0</v>
      </c>
      <c r="U67" s="36">
        <v>0</v>
      </c>
      <c r="V67" s="36">
        <v>1</v>
      </c>
      <c r="W67" s="36">
        <v>0</v>
      </c>
      <c r="X67" s="36">
        <v>1</v>
      </c>
      <c r="Y67" s="37">
        <v>0.4</v>
      </c>
      <c r="Z67" s="32">
        <v>20</v>
      </c>
      <c r="AB67" s="30" t="s">
        <v>70</v>
      </c>
      <c r="AC67" s="36">
        <v>0</v>
      </c>
      <c r="AD67" s="36">
        <v>2</v>
      </c>
      <c r="AE67" s="36">
        <v>0</v>
      </c>
      <c r="AF67" s="36">
        <v>0</v>
      </c>
      <c r="AG67" s="36">
        <v>0</v>
      </c>
      <c r="AH67" s="37">
        <v>0.4</v>
      </c>
      <c r="AI67" s="32">
        <v>39</v>
      </c>
      <c r="AK67" s="30" t="s">
        <v>70</v>
      </c>
      <c r="AL67" s="36">
        <v>0</v>
      </c>
      <c r="AM67" s="36">
        <v>2</v>
      </c>
      <c r="AN67" s="36">
        <v>0</v>
      </c>
      <c r="AO67" s="36">
        <v>0</v>
      </c>
      <c r="AP67" s="36">
        <v>0</v>
      </c>
      <c r="AQ67" s="37">
        <v>0.4</v>
      </c>
      <c r="AR67" s="32">
        <v>40</v>
      </c>
    </row>
    <row r="68" spans="1:44" x14ac:dyDescent="0.25">
      <c r="A68" s="30" t="s">
        <v>71</v>
      </c>
      <c r="B68" s="36">
        <v>2</v>
      </c>
      <c r="C68" s="36">
        <v>4</v>
      </c>
      <c r="D68" s="36">
        <v>3</v>
      </c>
      <c r="E68" s="36">
        <v>4</v>
      </c>
      <c r="F68" s="36">
        <v>9</v>
      </c>
      <c r="G68" s="37">
        <v>4.4000000000000004</v>
      </c>
      <c r="H68" s="32">
        <v>32</v>
      </c>
      <c r="J68" s="30" t="s">
        <v>71</v>
      </c>
      <c r="K68" s="36">
        <v>0</v>
      </c>
      <c r="L68" s="36">
        <v>1</v>
      </c>
      <c r="M68" s="36">
        <v>0</v>
      </c>
      <c r="N68" s="36">
        <v>1</v>
      </c>
      <c r="O68" s="36">
        <v>0</v>
      </c>
      <c r="P68" s="37">
        <v>0.4</v>
      </c>
      <c r="Q68" s="32">
        <v>20</v>
      </c>
      <c r="S68" s="30" t="s">
        <v>71</v>
      </c>
      <c r="T68" s="36">
        <v>0</v>
      </c>
      <c r="U68" s="36">
        <v>1</v>
      </c>
      <c r="V68" s="36">
        <v>0</v>
      </c>
      <c r="W68" s="36">
        <v>1</v>
      </c>
      <c r="X68" s="36">
        <v>0</v>
      </c>
      <c r="Y68" s="37">
        <v>0.4</v>
      </c>
      <c r="Z68" s="32">
        <v>20</v>
      </c>
      <c r="AB68" s="30" t="s">
        <v>71</v>
      </c>
      <c r="AC68" s="36">
        <v>0</v>
      </c>
      <c r="AD68" s="36">
        <v>1</v>
      </c>
      <c r="AE68" s="36">
        <v>0</v>
      </c>
      <c r="AF68" s="36">
        <v>1</v>
      </c>
      <c r="AG68" s="36">
        <v>1</v>
      </c>
      <c r="AH68" s="37">
        <v>0.6</v>
      </c>
      <c r="AI68" s="32">
        <v>32</v>
      </c>
      <c r="AK68" s="30" t="s">
        <v>71</v>
      </c>
      <c r="AL68" s="36">
        <v>0</v>
      </c>
      <c r="AM68" s="36">
        <v>1</v>
      </c>
      <c r="AN68" s="36">
        <v>0</v>
      </c>
      <c r="AO68" s="36">
        <v>1</v>
      </c>
      <c r="AP68" s="36">
        <v>1</v>
      </c>
      <c r="AQ68" s="37">
        <v>0.6</v>
      </c>
      <c r="AR68" s="32">
        <v>33</v>
      </c>
    </row>
    <row r="69" spans="1:44" x14ac:dyDescent="0.25">
      <c r="A69" s="30" t="s">
        <v>72</v>
      </c>
      <c r="B69" s="36">
        <v>36</v>
      </c>
      <c r="C69" s="36">
        <v>32</v>
      </c>
      <c r="D69" s="36">
        <v>29</v>
      </c>
      <c r="E69" s="36">
        <v>51</v>
      </c>
      <c r="F69" s="36">
        <v>68</v>
      </c>
      <c r="G69" s="37">
        <v>43.2</v>
      </c>
      <c r="H69" s="32">
        <v>3</v>
      </c>
      <c r="J69" s="30" t="s">
        <v>72</v>
      </c>
      <c r="K69" s="36">
        <v>0</v>
      </c>
      <c r="L69" s="36">
        <v>1</v>
      </c>
      <c r="M69" s="36">
        <v>0</v>
      </c>
      <c r="N69" s="36">
        <v>1</v>
      </c>
      <c r="O69" s="36">
        <v>0</v>
      </c>
      <c r="P69" s="37">
        <v>0.4</v>
      </c>
      <c r="Q69" s="32">
        <v>20</v>
      </c>
      <c r="S69" s="30" t="s">
        <v>72</v>
      </c>
      <c r="T69" s="36">
        <v>0</v>
      </c>
      <c r="U69" s="36">
        <v>1</v>
      </c>
      <c r="V69" s="36">
        <v>0</v>
      </c>
      <c r="W69" s="36">
        <v>1</v>
      </c>
      <c r="X69" s="36">
        <v>0</v>
      </c>
      <c r="Y69" s="37">
        <v>0.4</v>
      </c>
      <c r="Z69" s="32">
        <v>20</v>
      </c>
      <c r="AB69" s="30" t="s">
        <v>72</v>
      </c>
      <c r="AC69" s="36">
        <v>3</v>
      </c>
      <c r="AD69" s="36">
        <v>2</v>
      </c>
      <c r="AE69" s="36">
        <v>4</v>
      </c>
      <c r="AF69" s="36">
        <v>4</v>
      </c>
      <c r="AG69" s="36">
        <v>3</v>
      </c>
      <c r="AH69" s="37">
        <v>3.2</v>
      </c>
      <c r="AI69" s="32">
        <v>2</v>
      </c>
      <c r="AK69" s="30" t="s">
        <v>72</v>
      </c>
      <c r="AL69" s="36">
        <v>3</v>
      </c>
      <c r="AM69" s="36">
        <v>2</v>
      </c>
      <c r="AN69" s="36">
        <v>4</v>
      </c>
      <c r="AO69" s="36">
        <v>4</v>
      </c>
      <c r="AP69" s="36">
        <v>3</v>
      </c>
      <c r="AQ69" s="37">
        <v>3.2</v>
      </c>
      <c r="AR69" s="32">
        <v>2</v>
      </c>
    </row>
    <row r="70" spans="1:44" x14ac:dyDescent="0.25">
      <c r="A70" s="30" t="s">
        <v>73</v>
      </c>
      <c r="B70" s="36">
        <v>0</v>
      </c>
      <c r="C70" s="36">
        <v>1</v>
      </c>
      <c r="D70" s="36">
        <v>0</v>
      </c>
      <c r="E70" s="36">
        <v>0</v>
      </c>
      <c r="F70" s="36">
        <v>0</v>
      </c>
      <c r="G70" s="37">
        <v>0.2</v>
      </c>
      <c r="H70" s="32">
        <v>81</v>
      </c>
      <c r="J70" s="30" t="s">
        <v>73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7">
        <v>0</v>
      </c>
      <c r="Q70" s="32">
        <v>61</v>
      </c>
      <c r="S70" s="30" t="s">
        <v>73</v>
      </c>
      <c r="T70" s="36">
        <v>0</v>
      </c>
      <c r="U70" s="36">
        <v>0</v>
      </c>
      <c r="V70" s="36">
        <v>0</v>
      </c>
      <c r="W70" s="36">
        <v>0</v>
      </c>
      <c r="X70" s="36">
        <v>0</v>
      </c>
      <c r="Y70" s="37">
        <v>0</v>
      </c>
      <c r="Z70" s="32">
        <v>60</v>
      </c>
      <c r="AB70" s="30" t="s">
        <v>73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7">
        <v>0</v>
      </c>
      <c r="AI70" s="32">
        <v>72</v>
      </c>
      <c r="AK70" s="30" t="s">
        <v>73</v>
      </c>
      <c r="AL70" s="36">
        <v>0</v>
      </c>
      <c r="AM70" s="36">
        <v>0</v>
      </c>
      <c r="AN70" s="36">
        <v>0</v>
      </c>
      <c r="AO70" s="36">
        <v>0</v>
      </c>
      <c r="AP70" s="36">
        <v>0</v>
      </c>
      <c r="AQ70" s="37">
        <v>0</v>
      </c>
      <c r="AR70" s="32">
        <v>72</v>
      </c>
    </row>
    <row r="71" spans="1:44" x14ac:dyDescent="0.25">
      <c r="A71" s="30" t="s">
        <v>74</v>
      </c>
      <c r="B71" s="36">
        <v>8</v>
      </c>
      <c r="C71" s="36">
        <v>7</v>
      </c>
      <c r="D71" s="36">
        <v>19</v>
      </c>
      <c r="E71" s="36">
        <v>22</v>
      </c>
      <c r="F71" s="36">
        <v>14</v>
      </c>
      <c r="G71" s="37">
        <v>14</v>
      </c>
      <c r="H71" s="32">
        <v>13</v>
      </c>
      <c r="J71" s="30" t="s">
        <v>74</v>
      </c>
      <c r="K71" s="36">
        <v>0</v>
      </c>
      <c r="L71" s="36">
        <v>1</v>
      </c>
      <c r="M71" s="36">
        <v>1</v>
      </c>
      <c r="N71" s="36">
        <v>1</v>
      </c>
      <c r="O71" s="36">
        <v>0</v>
      </c>
      <c r="P71" s="37">
        <v>0.6</v>
      </c>
      <c r="Q71" s="32">
        <v>13</v>
      </c>
      <c r="S71" s="30" t="s">
        <v>74</v>
      </c>
      <c r="T71" s="36">
        <v>0</v>
      </c>
      <c r="U71" s="36">
        <v>1</v>
      </c>
      <c r="V71" s="36">
        <v>1</v>
      </c>
      <c r="W71" s="36">
        <v>1</v>
      </c>
      <c r="X71" s="36">
        <v>0</v>
      </c>
      <c r="Y71" s="37">
        <v>0.6</v>
      </c>
      <c r="Z71" s="32">
        <v>13</v>
      </c>
      <c r="AB71" s="30" t="s">
        <v>74</v>
      </c>
      <c r="AC71" s="36">
        <v>1</v>
      </c>
      <c r="AD71" s="36">
        <v>0</v>
      </c>
      <c r="AE71" s="36">
        <v>1</v>
      </c>
      <c r="AF71" s="36">
        <v>4</v>
      </c>
      <c r="AG71" s="36">
        <v>2</v>
      </c>
      <c r="AH71" s="37">
        <v>1.6</v>
      </c>
      <c r="AI71" s="32">
        <v>14</v>
      </c>
      <c r="AK71" s="30" t="s">
        <v>74</v>
      </c>
      <c r="AL71" s="36">
        <v>1</v>
      </c>
      <c r="AM71" s="36">
        <v>0</v>
      </c>
      <c r="AN71" s="36">
        <v>1</v>
      </c>
      <c r="AO71" s="36">
        <v>4</v>
      </c>
      <c r="AP71" s="36">
        <v>2</v>
      </c>
      <c r="AQ71" s="37">
        <v>1.6</v>
      </c>
      <c r="AR71" s="32">
        <v>14</v>
      </c>
    </row>
    <row r="72" spans="1:44" x14ac:dyDescent="0.25">
      <c r="A72" s="30" t="s">
        <v>75</v>
      </c>
      <c r="B72" s="36">
        <v>12</v>
      </c>
      <c r="C72" s="36">
        <v>14</v>
      </c>
      <c r="D72" s="36">
        <v>27</v>
      </c>
      <c r="E72" s="36">
        <v>21</v>
      </c>
      <c r="F72" s="36">
        <v>26</v>
      </c>
      <c r="G72" s="37">
        <v>20</v>
      </c>
      <c r="H72" s="32">
        <v>7</v>
      </c>
      <c r="J72" s="30" t="s">
        <v>75</v>
      </c>
      <c r="K72" s="36">
        <v>0</v>
      </c>
      <c r="L72" s="36">
        <v>0</v>
      </c>
      <c r="M72" s="36">
        <v>1</v>
      </c>
      <c r="N72" s="36">
        <v>1</v>
      </c>
      <c r="O72" s="36">
        <v>0</v>
      </c>
      <c r="P72" s="37">
        <v>0.4</v>
      </c>
      <c r="Q72" s="32">
        <v>20</v>
      </c>
      <c r="S72" s="30" t="s">
        <v>75</v>
      </c>
      <c r="T72" s="36">
        <v>0</v>
      </c>
      <c r="U72" s="36">
        <v>0</v>
      </c>
      <c r="V72" s="36">
        <v>1</v>
      </c>
      <c r="W72" s="36">
        <v>1</v>
      </c>
      <c r="X72" s="36">
        <v>0</v>
      </c>
      <c r="Y72" s="37">
        <v>0.4</v>
      </c>
      <c r="Z72" s="32">
        <v>20</v>
      </c>
      <c r="AB72" s="30" t="s">
        <v>75</v>
      </c>
      <c r="AC72" s="36">
        <v>0</v>
      </c>
      <c r="AD72" s="36">
        <v>0</v>
      </c>
      <c r="AE72" s="36">
        <v>3</v>
      </c>
      <c r="AF72" s="36">
        <v>0</v>
      </c>
      <c r="AG72" s="36">
        <v>1</v>
      </c>
      <c r="AH72" s="37">
        <v>0.8</v>
      </c>
      <c r="AI72" s="32">
        <v>22</v>
      </c>
      <c r="AK72" s="30" t="s">
        <v>75</v>
      </c>
      <c r="AL72" s="36">
        <v>0</v>
      </c>
      <c r="AM72" s="36">
        <v>0</v>
      </c>
      <c r="AN72" s="36">
        <v>3</v>
      </c>
      <c r="AO72" s="36">
        <v>0</v>
      </c>
      <c r="AP72" s="36">
        <v>1</v>
      </c>
      <c r="AQ72" s="37">
        <v>0.8</v>
      </c>
      <c r="AR72" s="32">
        <v>22</v>
      </c>
    </row>
    <row r="73" spans="1:44" x14ac:dyDescent="0.25">
      <c r="A73" s="30" t="s">
        <v>76</v>
      </c>
      <c r="B73" s="36">
        <v>0</v>
      </c>
      <c r="C73" s="36">
        <v>0</v>
      </c>
      <c r="D73" s="36">
        <v>1</v>
      </c>
      <c r="E73" s="36">
        <v>2</v>
      </c>
      <c r="F73" s="36">
        <v>1</v>
      </c>
      <c r="G73" s="37">
        <v>0.8</v>
      </c>
      <c r="H73" s="32">
        <v>69</v>
      </c>
      <c r="J73" s="30" t="s">
        <v>76</v>
      </c>
      <c r="K73" s="36">
        <v>0</v>
      </c>
      <c r="L73" s="36">
        <v>0</v>
      </c>
      <c r="M73" s="36">
        <v>0</v>
      </c>
      <c r="N73" s="36">
        <v>1</v>
      </c>
      <c r="O73" s="36">
        <v>0</v>
      </c>
      <c r="P73" s="37">
        <v>0.2</v>
      </c>
      <c r="Q73" s="32">
        <v>36</v>
      </c>
      <c r="S73" s="30" t="s">
        <v>76</v>
      </c>
      <c r="T73" s="36">
        <v>0</v>
      </c>
      <c r="U73" s="36">
        <v>0</v>
      </c>
      <c r="V73" s="36">
        <v>0</v>
      </c>
      <c r="W73" s="36">
        <v>1</v>
      </c>
      <c r="X73" s="36">
        <v>0</v>
      </c>
      <c r="Y73" s="37">
        <v>0.2</v>
      </c>
      <c r="Z73" s="32">
        <v>36</v>
      </c>
      <c r="AB73" s="30" t="s">
        <v>76</v>
      </c>
      <c r="AC73" s="36">
        <v>0</v>
      </c>
      <c r="AD73" s="36">
        <v>0</v>
      </c>
      <c r="AE73" s="36">
        <v>0</v>
      </c>
      <c r="AF73" s="36">
        <v>0</v>
      </c>
      <c r="AG73" s="36">
        <v>0</v>
      </c>
      <c r="AH73" s="37">
        <v>0</v>
      </c>
      <c r="AI73" s="32">
        <v>72</v>
      </c>
      <c r="AK73" s="30" t="s">
        <v>76</v>
      </c>
      <c r="AL73" s="36">
        <v>0</v>
      </c>
      <c r="AM73" s="36">
        <v>0</v>
      </c>
      <c r="AN73" s="36">
        <v>0</v>
      </c>
      <c r="AO73" s="36">
        <v>0</v>
      </c>
      <c r="AP73" s="36">
        <v>0</v>
      </c>
      <c r="AQ73" s="37">
        <v>0</v>
      </c>
      <c r="AR73" s="32">
        <v>72</v>
      </c>
    </row>
    <row r="74" spans="1:44" x14ac:dyDescent="0.25">
      <c r="A74" s="30" t="s">
        <v>77</v>
      </c>
      <c r="B74" s="36">
        <v>4</v>
      </c>
      <c r="C74" s="36">
        <v>2</v>
      </c>
      <c r="D74" s="36">
        <v>3</v>
      </c>
      <c r="E74" s="36">
        <v>2</v>
      </c>
      <c r="F74" s="36">
        <v>4</v>
      </c>
      <c r="G74" s="37">
        <v>3</v>
      </c>
      <c r="H74" s="32">
        <v>39</v>
      </c>
      <c r="J74" s="30" t="s">
        <v>77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7">
        <v>0</v>
      </c>
      <c r="Q74" s="32">
        <v>61</v>
      </c>
      <c r="S74" s="30" t="s">
        <v>77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7">
        <v>0</v>
      </c>
      <c r="Z74" s="32">
        <v>60</v>
      </c>
      <c r="AB74" s="30" t="s">
        <v>77</v>
      </c>
      <c r="AC74" s="36">
        <v>0</v>
      </c>
      <c r="AD74" s="36">
        <v>1</v>
      </c>
      <c r="AE74" s="36">
        <v>0</v>
      </c>
      <c r="AF74" s="36">
        <v>0</v>
      </c>
      <c r="AG74" s="36">
        <v>0</v>
      </c>
      <c r="AH74" s="37">
        <v>0.2</v>
      </c>
      <c r="AI74" s="32">
        <v>57</v>
      </c>
      <c r="AK74" s="30" t="s">
        <v>77</v>
      </c>
      <c r="AL74" s="36">
        <v>0</v>
      </c>
      <c r="AM74" s="36">
        <v>1</v>
      </c>
      <c r="AN74" s="36">
        <v>0</v>
      </c>
      <c r="AO74" s="36">
        <v>0</v>
      </c>
      <c r="AP74" s="36">
        <v>0</v>
      </c>
      <c r="AQ74" s="37">
        <v>0.2</v>
      </c>
      <c r="AR74" s="32">
        <v>57</v>
      </c>
    </row>
    <row r="75" spans="1:44" x14ac:dyDescent="0.25">
      <c r="A75" s="30" t="s">
        <v>78</v>
      </c>
      <c r="B75" s="36">
        <v>6</v>
      </c>
      <c r="C75" s="36">
        <v>5</v>
      </c>
      <c r="D75" s="36">
        <v>9</v>
      </c>
      <c r="E75" s="36">
        <v>3</v>
      </c>
      <c r="F75" s="36">
        <v>6</v>
      </c>
      <c r="G75" s="37">
        <v>5.8</v>
      </c>
      <c r="H75" s="32">
        <v>28</v>
      </c>
      <c r="J75" s="30" t="s">
        <v>78</v>
      </c>
      <c r="K75" s="36">
        <v>1</v>
      </c>
      <c r="L75" s="36">
        <v>0</v>
      </c>
      <c r="M75" s="36">
        <v>0</v>
      </c>
      <c r="N75" s="36">
        <v>0</v>
      </c>
      <c r="O75" s="36">
        <v>0</v>
      </c>
      <c r="P75" s="37">
        <v>0.2</v>
      </c>
      <c r="Q75" s="32">
        <v>36</v>
      </c>
      <c r="S75" s="30" t="s">
        <v>78</v>
      </c>
      <c r="T75" s="36">
        <v>1</v>
      </c>
      <c r="U75" s="36">
        <v>0</v>
      </c>
      <c r="V75" s="36">
        <v>0</v>
      </c>
      <c r="W75" s="36">
        <v>0</v>
      </c>
      <c r="X75" s="36">
        <v>0</v>
      </c>
      <c r="Y75" s="37">
        <v>0.2</v>
      </c>
      <c r="Z75" s="32">
        <v>36</v>
      </c>
      <c r="AB75" s="30" t="s">
        <v>78</v>
      </c>
      <c r="AC75" s="36">
        <v>2</v>
      </c>
      <c r="AD75" s="36">
        <v>1</v>
      </c>
      <c r="AE75" s="36">
        <v>0</v>
      </c>
      <c r="AF75" s="36">
        <v>0</v>
      </c>
      <c r="AG75" s="36">
        <v>1</v>
      </c>
      <c r="AH75" s="37">
        <v>0.8</v>
      </c>
      <c r="AI75" s="32">
        <v>22</v>
      </c>
      <c r="AK75" s="30" t="s">
        <v>78</v>
      </c>
      <c r="AL75" s="36">
        <v>2</v>
      </c>
      <c r="AM75" s="36">
        <v>1</v>
      </c>
      <c r="AN75" s="36">
        <v>0</v>
      </c>
      <c r="AO75" s="36">
        <v>0</v>
      </c>
      <c r="AP75" s="36">
        <v>1</v>
      </c>
      <c r="AQ75" s="37">
        <v>0.8</v>
      </c>
      <c r="AR75" s="32">
        <v>22</v>
      </c>
    </row>
    <row r="76" spans="1:44" x14ac:dyDescent="0.25">
      <c r="A76" s="30" t="s">
        <v>79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7">
        <v>0</v>
      </c>
      <c r="H76" s="32">
        <v>94</v>
      </c>
      <c r="J76" s="30" t="s">
        <v>79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7">
        <v>0</v>
      </c>
      <c r="Q76" s="32">
        <v>61</v>
      </c>
      <c r="S76" s="30" t="s">
        <v>79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7">
        <v>0</v>
      </c>
      <c r="Z76" s="32">
        <v>60</v>
      </c>
      <c r="AB76" s="30" t="s">
        <v>79</v>
      </c>
      <c r="AC76" s="36">
        <v>0</v>
      </c>
      <c r="AD76" s="36">
        <v>0</v>
      </c>
      <c r="AE76" s="36">
        <v>0</v>
      </c>
      <c r="AF76" s="36">
        <v>0</v>
      </c>
      <c r="AG76" s="36">
        <v>0</v>
      </c>
      <c r="AH76" s="37">
        <v>0</v>
      </c>
      <c r="AI76" s="32">
        <v>72</v>
      </c>
      <c r="AK76" s="30" t="s">
        <v>79</v>
      </c>
      <c r="AL76" s="36">
        <v>0</v>
      </c>
      <c r="AM76" s="36">
        <v>0</v>
      </c>
      <c r="AN76" s="36">
        <v>0</v>
      </c>
      <c r="AO76" s="36">
        <v>0</v>
      </c>
      <c r="AP76" s="36">
        <v>0</v>
      </c>
      <c r="AQ76" s="37">
        <v>0</v>
      </c>
      <c r="AR76" s="32">
        <v>72</v>
      </c>
    </row>
    <row r="77" spans="1:44" x14ac:dyDescent="0.25">
      <c r="A77" s="30" t="s">
        <v>80</v>
      </c>
      <c r="B77" s="36">
        <v>1</v>
      </c>
      <c r="C77" s="36">
        <v>0</v>
      </c>
      <c r="D77" s="36">
        <v>1</v>
      </c>
      <c r="E77" s="36">
        <v>0</v>
      </c>
      <c r="F77" s="36">
        <v>2</v>
      </c>
      <c r="G77" s="37">
        <v>0.8</v>
      </c>
      <c r="H77" s="32">
        <v>69</v>
      </c>
      <c r="J77" s="30" t="s">
        <v>80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7">
        <v>0</v>
      </c>
      <c r="Q77" s="32">
        <v>61</v>
      </c>
      <c r="S77" s="30" t="s">
        <v>80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7">
        <v>0</v>
      </c>
      <c r="Z77" s="32">
        <v>60</v>
      </c>
      <c r="AB77" s="30" t="s">
        <v>80</v>
      </c>
      <c r="AC77" s="36">
        <v>0</v>
      </c>
      <c r="AD77" s="36">
        <v>0</v>
      </c>
      <c r="AE77" s="36">
        <v>0</v>
      </c>
      <c r="AF77" s="36">
        <v>0</v>
      </c>
      <c r="AG77" s="36">
        <v>0</v>
      </c>
      <c r="AH77" s="37">
        <v>0</v>
      </c>
      <c r="AI77" s="32">
        <v>72</v>
      </c>
      <c r="AK77" s="30" t="s">
        <v>80</v>
      </c>
      <c r="AL77" s="36">
        <v>0</v>
      </c>
      <c r="AM77" s="36">
        <v>0</v>
      </c>
      <c r="AN77" s="36">
        <v>0</v>
      </c>
      <c r="AO77" s="36">
        <v>0</v>
      </c>
      <c r="AP77" s="36">
        <v>0</v>
      </c>
      <c r="AQ77" s="37">
        <v>0</v>
      </c>
      <c r="AR77" s="32">
        <v>72</v>
      </c>
    </row>
    <row r="78" spans="1:44" x14ac:dyDescent="0.25">
      <c r="A78" s="30" t="s">
        <v>81</v>
      </c>
      <c r="B78" s="36">
        <v>18</v>
      </c>
      <c r="C78" s="36">
        <v>14</v>
      </c>
      <c r="D78" s="36">
        <v>13</v>
      </c>
      <c r="E78" s="36">
        <v>17</v>
      </c>
      <c r="F78" s="36">
        <v>19</v>
      </c>
      <c r="G78" s="37">
        <v>16.2</v>
      </c>
      <c r="H78" s="32">
        <v>9</v>
      </c>
      <c r="J78" s="30" t="s">
        <v>81</v>
      </c>
      <c r="K78" s="36">
        <v>1</v>
      </c>
      <c r="L78" s="36">
        <v>1</v>
      </c>
      <c r="M78" s="36">
        <v>0</v>
      </c>
      <c r="N78" s="36">
        <v>0</v>
      </c>
      <c r="O78" s="36">
        <v>1</v>
      </c>
      <c r="P78" s="37">
        <v>0.6</v>
      </c>
      <c r="Q78" s="32">
        <v>13</v>
      </c>
      <c r="S78" s="30" t="s">
        <v>81</v>
      </c>
      <c r="T78" s="36">
        <v>1</v>
      </c>
      <c r="U78" s="36">
        <v>1</v>
      </c>
      <c r="V78" s="36">
        <v>0</v>
      </c>
      <c r="W78" s="36">
        <v>0</v>
      </c>
      <c r="X78" s="36">
        <v>1</v>
      </c>
      <c r="Y78" s="37">
        <v>0.6</v>
      </c>
      <c r="Z78" s="32">
        <v>13</v>
      </c>
      <c r="AB78" s="30" t="s">
        <v>81</v>
      </c>
      <c r="AC78" s="36">
        <v>3</v>
      </c>
      <c r="AD78" s="36">
        <v>3</v>
      </c>
      <c r="AE78" s="36">
        <v>3</v>
      </c>
      <c r="AF78" s="36">
        <v>0</v>
      </c>
      <c r="AG78" s="36">
        <v>0</v>
      </c>
      <c r="AH78" s="37">
        <v>1.8</v>
      </c>
      <c r="AI78" s="32">
        <v>11</v>
      </c>
      <c r="AK78" s="30" t="s">
        <v>81</v>
      </c>
      <c r="AL78" s="36">
        <v>3</v>
      </c>
      <c r="AM78" s="36">
        <v>3</v>
      </c>
      <c r="AN78" s="36">
        <v>3</v>
      </c>
      <c r="AO78" s="36">
        <v>0</v>
      </c>
      <c r="AP78" s="36">
        <v>0</v>
      </c>
      <c r="AQ78" s="37">
        <v>1.8</v>
      </c>
      <c r="AR78" s="32">
        <v>12</v>
      </c>
    </row>
    <row r="79" spans="1:44" x14ac:dyDescent="0.25">
      <c r="A79" s="30" t="s">
        <v>82</v>
      </c>
      <c r="B79" s="36">
        <v>1</v>
      </c>
      <c r="C79" s="36">
        <v>1</v>
      </c>
      <c r="D79" s="36">
        <v>0</v>
      </c>
      <c r="E79" s="36">
        <v>1</v>
      </c>
      <c r="F79" s="36">
        <v>0</v>
      </c>
      <c r="G79" s="37">
        <v>0.6</v>
      </c>
      <c r="H79" s="32">
        <v>73</v>
      </c>
      <c r="J79" s="30" t="s">
        <v>82</v>
      </c>
      <c r="K79" s="36">
        <v>0</v>
      </c>
      <c r="L79" s="36">
        <v>0</v>
      </c>
      <c r="M79" s="36">
        <v>0</v>
      </c>
      <c r="N79" s="36">
        <v>1</v>
      </c>
      <c r="O79" s="36">
        <v>0</v>
      </c>
      <c r="P79" s="37">
        <v>0.2</v>
      </c>
      <c r="Q79" s="32">
        <v>36</v>
      </c>
      <c r="S79" s="30" t="s">
        <v>82</v>
      </c>
      <c r="T79" s="36">
        <v>0</v>
      </c>
      <c r="U79" s="36">
        <v>0</v>
      </c>
      <c r="V79" s="36">
        <v>0</v>
      </c>
      <c r="W79" s="36">
        <v>1</v>
      </c>
      <c r="X79" s="36">
        <v>0</v>
      </c>
      <c r="Y79" s="37">
        <v>0.2</v>
      </c>
      <c r="Z79" s="32">
        <v>36</v>
      </c>
      <c r="AB79" s="30" t="s">
        <v>82</v>
      </c>
      <c r="AC79" s="36">
        <v>1</v>
      </c>
      <c r="AD79" s="36">
        <v>0</v>
      </c>
      <c r="AE79" s="36">
        <v>0</v>
      </c>
      <c r="AF79" s="36">
        <v>0</v>
      </c>
      <c r="AG79" s="36">
        <v>0</v>
      </c>
      <c r="AH79" s="37">
        <v>0.2</v>
      </c>
      <c r="AI79" s="32">
        <v>57</v>
      </c>
      <c r="AK79" s="30" t="s">
        <v>82</v>
      </c>
      <c r="AL79" s="36">
        <v>1</v>
      </c>
      <c r="AM79" s="36">
        <v>0</v>
      </c>
      <c r="AN79" s="36">
        <v>0</v>
      </c>
      <c r="AO79" s="36">
        <v>0</v>
      </c>
      <c r="AP79" s="36">
        <v>0</v>
      </c>
      <c r="AQ79" s="37">
        <v>0.2</v>
      </c>
      <c r="AR79" s="32">
        <v>57</v>
      </c>
    </row>
    <row r="80" spans="1:44" x14ac:dyDescent="0.25">
      <c r="A80" s="30" t="s">
        <v>83</v>
      </c>
      <c r="B80" s="36">
        <v>3</v>
      </c>
      <c r="C80" s="36">
        <v>5</v>
      </c>
      <c r="D80" s="36">
        <v>2</v>
      </c>
      <c r="E80" s="36">
        <v>4</v>
      </c>
      <c r="F80" s="36">
        <v>8</v>
      </c>
      <c r="G80" s="37">
        <v>4.4000000000000004</v>
      </c>
      <c r="H80" s="32">
        <v>32</v>
      </c>
      <c r="J80" s="30" t="s">
        <v>83</v>
      </c>
      <c r="K80" s="36">
        <v>0</v>
      </c>
      <c r="L80" s="36">
        <v>0</v>
      </c>
      <c r="M80" s="36">
        <v>0</v>
      </c>
      <c r="N80" s="36">
        <v>0</v>
      </c>
      <c r="O80" s="36">
        <v>1</v>
      </c>
      <c r="P80" s="37">
        <v>0.2</v>
      </c>
      <c r="Q80" s="32">
        <v>36</v>
      </c>
      <c r="S80" s="30" t="s">
        <v>83</v>
      </c>
      <c r="T80" s="36">
        <v>0</v>
      </c>
      <c r="U80" s="36">
        <v>0</v>
      </c>
      <c r="V80" s="36">
        <v>0</v>
      </c>
      <c r="W80" s="36">
        <v>0</v>
      </c>
      <c r="X80" s="36">
        <v>1</v>
      </c>
      <c r="Y80" s="37">
        <v>0.2</v>
      </c>
      <c r="Z80" s="32">
        <v>36</v>
      </c>
      <c r="AB80" s="30" t="s">
        <v>83</v>
      </c>
      <c r="AC80" s="36">
        <v>1</v>
      </c>
      <c r="AD80" s="36">
        <v>2</v>
      </c>
      <c r="AE80" s="36">
        <v>0</v>
      </c>
      <c r="AF80" s="36">
        <v>1</v>
      </c>
      <c r="AG80" s="36">
        <v>0</v>
      </c>
      <c r="AH80" s="37">
        <v>0.8</v>
      </c>
      <c r="AI80" s="32">
        <v>22</v>
      </c>
      <c r="AK80" s="30" t="s">
        <v>83</v>
      </c>
      <c r="AL80" s="36">
        <v>1</v>
      </c>
      <c r="AM80" s="36">
        <v>2</v>
      </c>
      <c r="AN80" s="36">
        <v>0</v>
      </c>
      <c r="AO80" s="36">
        <v>1</v>
      </c>
      <c r="AP80" s="36">
        <v>0</v>
      </c>
      <c r="AQ80" s="37">
        <v>0.8</v>
      </c>
      <c r="AR80" s="32">
        <v>22</v>
      </c>
    </row>
    <row r="81" spans="1:44" x14ac:dyDescent="0.25">
      <c r="A81" s="30" t="s">
        <v>84</v>
      </c>
      <c r="B81" s="36">
        <v>0</v>
      </c>
      <c r="C81" s="36">
        <v>2</v>
      </c>
      <c r="D81" s="36">
        <v>6</v>
      </c>
      <c r="E81" s="36">
        <v>2</v>
      </c>
      <c r="F81" s="36">
        <v>2</v>
      </c>
      <c r="G81" s="37">
        <v>2.4</v>
      </c>
      <c r="H81" s="32">
        <v>43</v>
      </c>
      <c r="J81" s="30" t="s">
        <v>84</v>
      </c>
      <c r="K81" s="36">
        <v>0</v>
      </c>
      <c r="L81" s="36">
        <v>1</v>
      </c>
      <c r="M81" s="36">
        <v>0</v>
      </c>
      <c r="N81" s="36">
        <v>0</v>
      </c>
      <c r="O81" s="36">
        <v>1</v>
      </c>
      <c r="P81" s="37">
        <v>0.4</v>
      </c>
      <c r="Q81" s="32">
        <v>20</v>
      </c>
      <c r="S81" s="30" t="s">
        <v>84</v>
      </c>
      <c r="T81" s="36">
        <v>0</v>
      </c>
      <c r="U81" s="36">
        <v>1</v>
      </c>
      <c r="V81" s="36">
        <v>0</v>
      </c>
      <c r="W81" s="36">
        <v>0</v>
      </c>
      <c r="X81" s="36">
        <v>1</v>
      </c>
      <c r="Y81" s="37">
        <v>0.4</v>
      </c>
      <c r="Z81" s="32">
        <v>20</v>
      </c>
      <c r="AB81" s="30" t="s">
        <v>84</v>
      </c>
      <c r="AC81" s="36">
        <v>0</v>
      </c>
      <c r="AD81" s="36">
        <v>0</v>
      </c>
      <c r="AE81" s="36">
        <v>3</v>
      </c>
      <c r="AF81" s="36">
        <v>0</v>
      </c>
      <c r="AG81" s="36">
        <v>0</v>
      </c>
      <c r="AH81" s="37">
        <v>0.6</v>
      </c>
      <c r="AI81" s="32">
        <v>32</v>
      </c>
      <c r="AK81" s="30" t="s">
        <v>84</v>
      </c>
      <c r="AL81" s="36">
        <v>0</v>
      </c>
      <c r="AM81" s="36">
        <v>0</v>
      </c>
      <c r="AN81" s="36">
        <v>3</v>
      </c>
      <c r="AO81" s="36">
        <v>0</v>
      </c>
      <c r="AP81" s="36">
        <v>0</v>
      </c>
      <c r="AQ81" s="37">
        <v>0.6</v>
      </c>
      <c r="AR81" s="32">
        <v>33</v>
      </c>
    </row>
    <row r="82" spans="1:44" x14ac:dyDescent="0.25">
      <c r="A82" s="30" t="s">
        <v>85</v>
      </c>
      <c r="B82" s="36">
        <v>10</v>
      </c>
      <c r="C82" s="36">
        <v>10</v>
      </c>
      <c r="D82" s="36">
        <v>9</v>
      </c>
      <c r="E82" s="36">
        <v>14</v>
      </c>
      <c r="F82" s="36">
        <v>14</v>
      </c>
      <c r="G82" s="37">
        <v>11.4</v>
      </c>
      <c r="H82" s="32">
        <v>16</v>
      </c>
      <c r="J82" s="30" t="s">
        <v>85</v>
      </c>
      <c r="K82" s="36">
        <v>2</v>
      </c>
      <c r="L82" s="36">
        <v>2</v>
      </c>
      <c r="M82" s="36">
        <v>0</v>
      </c>
      <c r="N82" s="36">
        <v>2</v>
      </c>
      <c r="O82" s="36">
        <v>2</v>
      </c>
      <c r="P82" s="37">
        <v>1.6</v>
      </c>
      <c r="Q82" s="32">
        <v>4</v>
      </c>
      <c r="S82" s="30" t="s">
        <v>85</v>
      </c>
      <c r="T82" s="36">
        <v>3</v>
      </c>
      <c r="U82" s="36">
        <v>2</v>
      </c>
      <c r="V82" s="36">
        <v>0</v>
      </c>
      <c r="W82" s="36">
        <v>2</v>
      </c>
      <c r="X82" s="36">
        <v>2</v>
      </c>
      <c r="Y82" s="37">
        <v>1.8</v>
      </c>
      <c r="Z82" s="32">
        <v>3</v>
      </c>
      <c r="AB82" s="30" t="s">
        <v>85</v>
      </c>
      <c r="AC82" s="36">
        <v>3</v>
      </c>
      <c r="AD82" s="36">
        <v>3</v>
      </c>
      <c r="AE82" s="36">
        <v>2</v>
      </c>
      <c r="AF82" s="36">
        <v>3</v>
      </c>
      <c r="AG82" s="36">
        <v>1</v>
      </c>
      <c r="AH82" s="37">
        <v>2.4</v>
      </c>
      <c r="AI82" s="32">
        <v>8</v>
      </c>
      <c r="AK82" s="30" t="s">
        <v>85</v>
      </c>
      <c r="AL82" s="36">
        <v>3</v>
      </c>
      <c r="AM82" s="36">
        <v>3</v>
      </c>
      <c r="AN82" s="36">
        <v>2</v>
      </c>
      <c r="AO82" s="36">
        <v>3</v>
      </c>
      <c r="AP82" s="36">
        <v>1</v>
      </c>
      <c r="AQ82" s="37">
        <v>2.4</v>
      </c>
      <c r="AR82" s="32">
        <v>8</v>
      </c>
    </row>
    <row r="83" spans="1:44" x14ac:dyDescent="0.25">
      <c r="A83" s="30" t="s">
        <v>86</v>
      </c>
      <c r="B83" s="36">
        <v>3</v>
      </c>
      <c r="C83" s="36">
        <v>0</v>
      </c>
      <c r="D83" s="36">
        <v>1</v>
      </c>
      <c r="E83" s="36">
        <v>5</v>
      </c>
      <c r="F83" s="36">
        <v>2</v>
      </c>
      <c r="G83" s="37">
        <v>2.2000000000000002</v>
      </c>
      <c r="H83" s="32">
        <v>46</v>
      </c>
      <c r="J83" s="30" t="s">
        <v>86</v>
      </c>
      <c r="K83" s="36">
        <v>2</v>
      </c>
      <c r="L83" s="36">
        <v>0</v>
      </c>
      <c r="M83" s="36">
        <v>0</v>
      </c>
      <c r="N83" s="36">
        <v>0</v>
      </c>
      <c r="O83" s="36">
        <v>0</v>
      </c>
      <c r="P83" s="37">
        <v>0.4</v>
      </c>
      <c r="Q83" s="32">
        <v>20</v>
      </c>
      <c r="S83" s="30" t="s">
        <v>86</v>
      </c>
      <c r="T83" s="36">
        <v>2</v>
      </c>
      <c r="U83" s="36">
        <v>0</v>
      </c>
      <c r="V83" s="36">
        <v>0</v>
      </c>
      <c r="W83" s="36">
        <v>0</v>
      </c>
      <c r="X83" s="36">
        <v>0</v>
      </c>
      <c r="Y83" s="37">
        <v>0.4</v>
      </c>
      <c r="Z83" s="32">
        <v>20</v>
      </c>
      <c r="AB83" s="30" t="s">
        <v>86</v>
      </c>
      <c r="AC83" s="36">
        <v>0</v>
      </c>
      <c r="AD83" s="36">
        <v>0</v>
      </c>
      <c r="AE83" s="36">
        <v>1</v>
      </c>
      <c r="AF83" s="36">
        <v>1</v>
      </c>
      <c r="AG83" s="36">
        <v>0</v>
      </c>
      <c r="AH83" s="37">
        <v>0.4</v>
      </c>
      <c r="AI83" s="32">
        <v>39</v>
      </c>
      <c r="AK83" s="30" t="s">
        <v>86</v>
      </c>
      <c r="AL83" s="36">
        <v>0</v>
      </c>
      <c r="AM83" s="36">
        <v>0</v>
      </c>
      <c r="AN83" s="36">
        <v>1</v>
      </c>
      <c r="AO83" s="36">
        <v>1</v>
      </c>
      <c r="AP83" s="36">
        <v>0</v>
      </c>
      <c r="AQ83" s="37">
        <v>0.4</v>
      </c>
      <c r="AR83" s="32">
        <v>40</v>
      </c>
    </row>
    <row r="84" spans="1:44" x14ac:dyDescent="0.25">
      <c r="A84" s="30" t="s">
        <v>87</v>
      </c>
      <c r="B84" s="36">
        <v>4</v>
      </c>
      <c r="C84" s="36">
        <v>5</v>
      </c>
      <c r="D84" s="36">
        <v>9</v>
      </c>
      <c r="E84" s="36">
        <v>7</v>
      </c>
      <c r="F84" s="36">
        <v>7</v>
      </c>
      <c r="G84" s="37">
        <v>6.4</v>
      </c>
      <c r="H84" s="32">
        <v>25</v>
      </c>
      <c r="J84" s="30" t="s">
        <v>87</v>
      </c>
      <c r="K84" s="36">
        <v>1</v>
      </c>
      <c r="L84" s="36">
        <v>1</v>
      </c>
      <c r="M84" s="36">
        <v>1</v>
      </c>
      <c r="N84" s="36">
        <v>2</v>
      </c>
      <c r="O84" s="36">
        <v>0</v>
      </c>
      <c r="P84" s="37">
        <v>1</v>
      </c>
      <c r="Q84" s="32">
        <v>6</v>
      </c>
      <c r="S84" s="30" t="s">
        <v>87</v>
      </c>
      <c r="T84" s="36">
        <v>1</v>
      </c>
      <c r="U84" s="36">
        <v>1</v>
      </c>
      <c r="V84" s="36">
        <v>1</v>
      </c>
      <c r="W84" s="36">
        <v>2</v>
      </c>
      <c r="X84" s="36">
        <v>0</v>
      </c>
      <c r="Y84" s="37">
        <v>1</v>
      </c>
      <c r="Z84" s="32">
        <v>6</v>
      </c>
      <c r="AB84" s="30" t="s">
        <v>87</v>
      </c>
      <c r="AC84" s="36">
        <v>1</v>
      </c>
      <c r="AD84" s="36">
        <v>2</v>
      </c>
      <c r="AE84" s="36">
        <v>0</v>
      </c>
      <c r="AF84" s="36">
        <v>2</v>
      </c>
      <c r="AG84" s="36">
        <v>2</v>
      </c>
      <c r="AH84" s="37">
        <v>1.4</v>
      </c>
      <c r="AI84" s="32">
        <v>15</v>
      </c>
      <c r="AK84" s="30" t="s">
        <v>87</v>
      </c>
      <c r="AL84" s="36">
        <v>1</v>
      </c>
      <c r="AM84" s="36">
        <v>2</v>
      </c>
      <c r="AN84" s="36">
        <v>0</v>
      </c>
      <c r="AO84" s="36">
        <v>2</v>
      </c>
      <c r="AP84" s="36">
        <v>2</v>
      </c>
      <c r="AQ84" s="37">
        <v>1.4</v>
      </c>
      <c r="AR84" s="32">
        <v>15</v>
      </c>
    </row>
    <row r="85" spans="1:44" x14ac:dyDescent="0.25">
      <c r="A85" s="30" t="s">
        <v>88</v>
      </c>
      <c r="B85" s="36">
        <v>7</v>
      </c>
      <c r="C85" s="36">
        <v>4</v>
      </c>
      <c r="D85" s="36">
        <v>3</v>
      </c>
      <c r="E85" s="36">
        <v>2</v>
      </c>
      <c r="F85" s="36">
        <v>7</v>
      </c>
      <c r="G85" s="37">
        <v>4.5999999999999996</v>
      </c>
      <c r="H85" s="32">
        <v>30</v>
      </c>
      <c r="J85" s="30" t="s">
        <v>88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7">
        <v>0</v>
      </c>
      <c r="Q85" s="32">
        <v>61</v>
      </c>
      <c r="S85" s="30" t="s">
        <v>88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7">
        <v>0</v>
      </c>
      <c r="Z85" s="32">
        <v>60</v>
      </c>
      <c r="AB85" s="30" t="s">
        <v>88</v>
      </c>
      <c r="AC85" s="36">
        <v>0</v>
      </c>
      <c r="AD85" s="36">
        <v>1</v>
      </c>
      <c r="AE85" s="36">
        <v>1</v>
      </c>
      <c r="AF85" s="36">
        <v>0</v>
      </c>
      <c r="AG85" s="36">
        <v>2</v>
      </c>
      <c r="AH85" s="37">
        <v>0.8</v>
      </c>
      <c r="AI85" s="32">
        <v>22</v>
      </c>
      <c r="AK85" s="30" t="s">
        <v>88</v>
      </c>
      <c r="AL85" s="36">
        <v>0</v>
      </c>
      <c r="AM85" s="36">
        <v>1</v>
      </c>
      <c r="AN85" s="36">
        <v>1</v>
      </c>
      <c r="AO85" s="36">
        <v>0</v>
      </c>
      <c r="AP85" s="36">
        <v>2</v>
      </c>
      <c r="AQ85" s="37">
        <v>0.8</v>
      </c>
      <c r="AR85" s="32">
        <v>22</v>
      </c>
    </row>
    <row r="86" spans="1:44" x14ac:dyDescent="0.25">
      <c r="A86" s="30" t="s">
        <v>89</v>
      </c>
      <c r="B86" s="36">
        <v>0</v>
      </c>
      <c r="C86" s="36">
        <v>3</v>
      </c>
      <c r="D86" s="36">
        <v>2</v>
      </c>
      <c r="E86" s="36">
        <v>2</v>
      </c>
      <c r="F86" s="36">
        <v>2</v>
      </c>
      <c r="G86" s="37">
        <v>1.8</v>
      </c>
      <c r="H86" s="32">
        <v>50</v>
      </c>
      <c r="J86" s="30" t="s">
        <v>89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7">
        <v>0</v>
      </c>
      <c r="Q86" s="32">
        <v>61</v>
      </c>
      <c r="S86" s="30" t="s">
        <v>89</v>
      </c>
      <c r="T86" s="36">
        <v>0</v>
      </c>
      <c r="U86" s="36">
        <v>0</v>
      </c>
      <c r="V86" s="36">
        <v>0</v>
      </c>
      <c r="W86" s="36">
        <v>0</v>
      </c>
      <c r="X86" s="36">
        <v>0</v>
      </c>
      <c r="Y86" s="37">
        <v>0</v>
      </c>
      <c r="Z86" s="32">
        <v>60</v>
      </c>
      <c r="AB86" s="30" t="s">
        <v>89</v>
      </c>
      <c r="AC86" s="36">
        <v>0</v>
      </c>
      <c r="AD86" s="36">
        <v>1</v>
      </c>
      <c r="AE86" s="36">
        <v>0</v>
      </c>
      <c r="AF86" s="36">
        <v>0</v>
      </c>
      <c r="AG86" s="36">
        <v>0</v>
      </c>
      <c r="AH86" s="37">
        <v>0.2</v>
      </c>
      <c r="AI86" s="32">
        <v>57</v>
      </c>
      <c r="AK86" s="30" t="s">
        <v>89</v>
      </c>
      <c r="AL86" s="36">
        <v>0</v>
      </c>
      <c r="AM86" s="36">
        <v>1</v>
      </c>
      <c r="AN86" s="36">
        <v>0</v>
      </c>
      <c r="AO86" s="36">
        <v>0</v>
      </c>
      <c r="AP86" s="36">
        <v>0</v>
      </c>
      <c r="AQ86" s="37">
        <v>0.2</v>
      </c>
      <c r="AR86" s="32">
        <v>57</v>
      </c>
    </row>
    <row r="87" spans="1:44" x14ac:dyDescent="0.25">
      <c r="A87" s="30" t="s">
        <v>90</v>
      </c>
      <c r="B87" s="36">
        <v>3</v>
      </c>
      <c r="C87" s="36">
        <v>2</v>
      </c>
      <c r="D87" s="36">
        <v>2</v>
      </c>
      <c r="E87" s="36">
        <v>4</v>
      </c>
      <c r="F87" s="36">
        <v>2</v>
      </c>
      <c r="G87" s="37">
        <v>2.6</v>
      </c>
      <c r="H87" s="32">
        <v>41</v>
      </c>
      <c r="J87" s="30" t="s">
        <v>90</v>
      </c>
      <c r="K87" s="36">
        <v>0</v>
      </c>
      <c r="L87" s="36">
        <v>0</v>
      </c>
      <c r="M87" s="36">
        <v>0</v>
      </c>
      <c r="N87" s="36">
        <v>1</v>
      </c>
      <c r="O87" s="36">
        <v>1</v>
      </c>
      <c r="P87" s="37">
        <v>0.4</v>
      </c>
      <c r="Q87" s="32">
        <v>20</v>
      </c>
      <c r="S87" s="30" t="s">
        <v>90</v>
      </c>
      <c r="T87" s="36">
        <v>0</v>
      </c>
      <c r="U87" s="36">
        <v>0</v>
      </c>
      <c r="V87" s="36">
        <v>0</v>
      </c>
      <c r="W87" s="36">
        <v>1</v>
      </c>
      <c r="X87" s="36">
        <v>1</v>
      </c>
      <c r="Y87" s="37">
        <v>0.4</v>
      </c>
      <c r="Z87" s="32">
        <v>20</v>
      </c>
      <c r="AB87" s="30" t="s">
        <v>90</v>
      </c>
      <c r="AC87" s="36">
        <v>0</v>
      </c>
      <c r="AD87" s="36">
        <v>1</v>
      </c>
      <c r="AE87" s="36">
        <v>0</v>
      </c>
      <c r="AF87" s="36">
        <v>0</v>
      </c>
      <c r="AG87" s="36">
        <v>1</v>
      </c>
      <c r="AH87" s="37">
        <v>0.4</v>
      </c>
      <c r="AI87" s="32">
        <v>39</v>
      </c>
      <c r="AK87" s="30" t="s">
        <v>90</v>
      </c>
      <c r="AL87" s="36">
        <v>0</v>
      </c>
      <c r="AM87" s="36">
        <v>1</v>
      </c>
      <c r="AN87" s="36">
        <v>0</v>
      </c>
      <c r="AO87" s="36">
        <v>0</v>
      </c>
      <c r="AP87" s="36">
        <v>1</v>
      </c>
      <c r="AQ87" s="37">
        <v>0.4</v>
      </c>
      <c r="AR87" s="32">
        <v>40</v>
      </c>
    </row>
    <row r="88" spans="1:44" x14ac:dyDescent="0.25">
      <c r="A88" s="30" t="s">
        <v>91</v>
      </c>
      <c r="B88" s="36">
        <v>2</v>
      </c>
      <c r="C88" s="36">
        <v>2</v>
      </c>
      <c r="D88" s="36">
        <v>2</v>
      </c>
      <c r="E88" s="36">
        <v>4</v>
      </c>
      <c r="F88" s="36">
        <v>2</v>
      </c>
      <c r="G88" s="37">
        <v>2.4</v>
      </c>
      <c r="H88" s="32">
        <v>43</v>
      </c>
      <c r="J88" s="30" t="s">
        <v>91</v>
      </c>
      <c r="K88" s="36">
        <v>0</v>
      </c>
      <c r="L88" s="36">
        <v>0</v>
      </c>
      <c r="M88" s="36">
        <v>0</v>
      </c>
      <c r="N88" s="36">
        <v>1</v>
      </c>
      <c r="O88" s="36">
        <v>0</v>
      </c>
      <c r="P88" s="37">
        <v>0.2</v>
      </c>
      <c r="Q88" s="32">
        <v>36</v>
      </c>
      <c r="S88" s="30" t="s">
        <v>91</v>
      </c>
      <c r="T88" s="36">
        <v>0</v>
      </c>
      <c r="U88" s="36">
        <v>0</v>
      </c>
      <c r="V88" s="36">
        <v>0</v>
      </c>
      <c r="W88" s="36">
        <v>1</v>
      </c>
      <c r="X88" s="36">
        <v>0</v>
      </c>
      <c r="Y88" s="37">
        <v>0.2</v>
      </c>
      <c r="Z88" s="32">
        <v>36</v>
      </c>
      <c r="AB88" s="30" t="s">
        <v>91</v>
      </c>
      <c r="AC88" s="36">
        <v>1</v>
      </c>
      <c r="AD88" s="36">
        <v>1</v>
      </c>
      <c r="AE88" s="36">
        <v>0</v>
      </c>
      <c r="AF88" s="36">
        <v>1</v>
      </c>
      <c r="AG88" s="36">
        <v>1</v>
      </c>
      <c r="AH88" s="37">
        <v>0.8</v>
      </c>
      <c r="AI88" s="32">
        <v>22</v>
      </c>
      <c r="AK88" s="30" t="s">
        <v>91</v>
      </c>
      <c r="AL88" s="36">
        <v>1</v>
      </c>
      <c r="AM88" s="36">
        <v>1</v>
      </c>
      <c r="AN88" s="36">
        <v>0</v>
      </c>
      <c r="AO88" s="36">
        <v>1</v>
      </c>
      <c r="AP88" s="36">
        <v>1</v>
      </c>
      <c r="AQ88" s="37">
        <v>0.8</v>
      </c>
      <c r="AR88" s="32">
        <v>22</v>
      </c>
    </row>
    <row r="89" spans="1:44" x14ac:dyDescent="0.25">
      <c r="A89" s="30" t="s">
        <v>92</v>
      </c>
      <c r="B89" s="36">
        <v>0</v>
      </c>
      <c r="C89" s="36">
        <v>0</v>
      </c>
      <c r="D89" s="36">
        <v>0</v>
      </c>
      <c r="E89" s="36">
        <v>0</v>
      </c>
      <c r="F89" s="36">
        <v>1</v>
      </c>
      <c r="G89" s="37">
        <v>0.2</v>
      </c>
      <c r="H89" s="32">
        <v>81</v>
      </c>
      <c r="J89" s="30" t="s">
        <v>92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7">
        <v>0</v>
      </c>
      <c r="Q89" s="32">
        <v>61</v>
      </c>
      <c r="S89" s="30" t="s">
        <v>92</v>
      </c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7">
        <v>0</v>
      </c>
      <c r="Z89" s="32">
        <v>60</v>
      </c>
      <c r="AB89" s="30" t="s">
        <v>92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7">
        <v>0</v>
      </c>
      <c r="AI89" s="32">
        <v>72</v>
      </c>
      <c r="AK89" s="30" t="s">
        <v>92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7">
        <v>0</v>
      </c>
      <c r="AR89" s="32">
        <v>72</v>
      </c>
    </row>
    <row r="90" spans="1:44" x14ac:dyDescent="0.25">
      <c r="A90" s="30" t="s">
        <v>93</v>
      </c>
      <c r="B90" s="36">
        <v>0</v>
      </c>
      <c r="C90" s="36">
        <v>1</v>
      </c>
      <c r="D90" s="36">
        <v>1</v>
      </c>
      <c r="E90" s="36">
        <v>1</v>
      </c>
      <c r="F90" s="36">
        <v>5</v>
      </c>
      <c r="G90" s="37">
        <v>1.6</v>
      </c>
      <c r="H90" s="32">
        <v>55</v>
      </c>
      <c r="J90" s="30" t="s">
        <v>93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7">
        <v>0</v>
      </c>
      <c r="Q90" s="32">
        <v>61</v>
      </c>
      <c r="S90" s="30" t="s">
        <v>93</v>
      </c>
      <c r="T90" s="36">
        <v>0</v>
      </c>
      <c r="U90" s="36">
        <v>0</v>
      </c>
      <c r="V90" s="36">
        <v>0</v>
      </c>
      <c r="W90" s="36">
        <v>0</v>
      </c>
      <c r="X90" s="36">
        <v>0</v>
      </c>
      <c r="Y90" s="37">
        <v>0</v>
      </c>
      <c r="Z90" s="32">
        <v>60</v>
      </c>
      <c r="AB90" s="30" t="s">
        <v>93</v>
      </c>
      <c r="AC90" s="36">
        <v>0</v>
      </c>
      <c r="AD90" s="36">
        <v>0</v>
      </c>
      <c r="AE90" s="36">
        <v>1</v>
      </c>
      <c r="AF90" s="36">
        <v>1</v>
      </c>
      <c r="AG90" s="36">
        <v>1</v>
      </c>
      <c r="AH90" s="37">
        <v>0.6</v>
      </c>
      <c r="AI90" s="32">
        <v>32</v>
      </c>
      <c r="AK90" s="30" t="s">
        <v>93</v>
      </c>
      <c r="AL90" s="36">
        <v>0</v>
      </c>
      <c r="AM90" s="36">
        <v>0</v>
      </c>
      <c r="AN90" s="36">
        <v>1</v>
      </c>
      <c r="AO90" s="36">
        <v>1</v>
      </c>
      <c r="AP90" s="36">
        <v>1</v>
      </c>
      <c r="AQ90" s="37">
        <v>0.6</v>
      </c>
      <c r="AR90" s="32">
        <v>33</v>
      </c>
    </row>
    <row r="91" spans="1:44" x14ac:dyDescent="0.25">
      <c r="A91" s="30" t="s">
        <v>94</v>
      </c>
      <c r="B91" s="36">
        <v>1</v>
      </c>
      <c r="C91" s="36">
        <v>0</v>
      </c>
      <c r="D91" s="36">
        <v>0</v>
      </c>
      <c r="E91" s="36">
        <v>0</v>
      </c>
      <c r="F91" s="36">
        <v>0</v>
      </c>
      <c r="G91" s="37">
        <v>0.2</v>
      </c>
      <c r="H91" s="32">
        <v>81</v>
      </c>
      <c r="J91" s="30" t="s">
        <v>94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7">
        <v>0</v>
      </c>
      <c r="Q91" s="32">
        <v>61</v>
      </c>
      <c r="S91" s="30" t="s">
        <v>94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7">
        <v>0</v>
      </c>
      <c r="Z91" s="32">
        <v>60</v>
      </c>
      <c r="AB91" s="30" t="s">
        <v>94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7">
        <v>0</v>
      </c>
      <c r="AI91" s="32">
        <v>72</v>
      </c>
      <c r="AK91" s="30" t="s">
        <v>94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7">
        <v>0</v>
      </c>
      <c r="AR91" s="32">
        <v>72</v>
      </c>
    </row>
    <row r="92" spans="1:44" x14ac:dyDescent="0.25">
      <c r="A92" s="30" t="s">
        <v>95</v>
      </c>
      <c r="B92" s="36">
        <v>1</v>
      </c>
      <c r="C92" s="36">
        <v>1</v>
      </c>
      <c r="D92" s="36">
        <v>3</v>
      </c>
      <c r="E92" s="36">
        <v>1</v>
      </c>
      <c r="F92" s="36">
        <v>1</v>
      </c>
      <c r="G92" s="37">
        <v>1.4</v>
      </c>
      <c r="H92" s="32">
        <v>59</v>
      </c>
      <c r="J92" s="30" t="s">
        <v>95</v>
      </c>
      <c r="K92" s="36">
        <v>0</v>
      </c>
      <c r="L92" s="36">
        <v>0</v>
      </c>
      <c r="M92" s="36">
        <v>1</v>
      </c>
      <c r="N92" s="36">
        <v>0</v>
      </c>
      <c r="O92" s="36">
        <v>0</v>
      </c>
      <c r="P92" s="37">
        <v>0.2</v>
      </c>
      <c r="Q92" s="32">
        <v>36</v>
      </c>
      <c r="S92" s="30" t="s">
        <v>95</v>
      </c>
      <c r="T92" s="36">
        <v>0</v>
      </c>
      <c r="U92" s="36">
        <v>0</v>
      </c>
      <c r="V92" s="36">
        <v>1</v>
      </c>
      <c r="W92" s="36">
        <v>0</v>
      </c>
      <c r="X92" s="36">
        <v>0</v>
      </c>
      <c r="Y92" s="37">
        <v>0.2</v>
      </c>
      <c r="Z92" s="32">
        <v>36</v>
      </c>
      <c r="AB92" s="30" t="s">
        <v>95</v>
      </c>
      <c r="AC92" s="36">
        <v>0</v>
      </c>
      <c r="AD92" s="36">
        <v>1</v>
      </c>
      <c r="AE92" s="36">
        <v>0</v>
      </c>
      <c r="AF92" s="36">
        <v>0</v>
      </c>
      <c r="AG92" s="36">
        <v>0</v>
      </c>
      <c r="AH92" s="37">
        <v>0.2</v>
      </c>
      <c r="AI92" s="32">
        <v>57</v>
      </c>
      <c r="AK92" s="30" t="s">
        <v>95</v>
      </c>
      <c r="AL92" s="36">
        <v>0</v>
      </c>
      <c r="AM92" s="36">
        <v>1</v>
      </c>
      <c r="AN92" s="36">
        <v>0</v>
      </c>
      <c r="AO92" s="36">
        <v>0</v>
      </c>
      <c r="AP92" s="36">
        <v>0</v>
      </c>
      <c r="AQ92" s="37">
        <v>0.2</v>
      </c>
      <c r="AR92" s="32">
        <v>57</v>
      </c>
    </row>
    <row r="93" spans="1:44" x14ac:dyDescent="0.25">
      <c r="A93" s="30" t="s">
        <v>96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7">
        <v>0</v>
      </c>
      <c r="H93" s="32">
        <v>94</v>
      </c>
      <c r="J93" s="30" t="s">
        <v>96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7">
        <v>0</v>
      </c>
      <c r="Q93" s="32">
        <v>61</v>
      </c>
      <c r="S93" s="30" t="s">
        <v>96</v>
      </c>
      <c r="T93" s="36">
        <v>0</v>
      </c>
      <c r="U93" s="36">
        <v>0</v>
      </c>
      <c r="V93" s="36">
        <v>0</v>
      </c>
      <c r="W93" s="36">
        <v>0</v>
      </c>
      <c r="X93" s="36">
        <v>0</v>
      </c>
      <c r="Y93" s="37">
        <v>0</v>
      </c>
      <c r="Z93" s="32">
        <v>60</v>
      </c>
      <c r="AB93" s="30" t="s">
        <v>96</v>
      </c>
      <c r="AC93" s="36">
        <v>0</v>
      </c>
      <c r="AD93" s="36">
        <v>0</v>
      </c>
      <c r="AE93" s="36">
        <v>0</v>
      </c>
      <c r="AF93" s="36">
        <v>0</v>
      </c>
      <c r="AG93" s="36">
        <v>0</v>
      </c>
      <c r="AH93" s="37">
        <v>0</v>
      </c>
      <c r="AI93" s="32">
        <v>72</v>
      </c>
      <c r="AK93" s="30" t="s">
        <v>96</v>
      </c>
      <c r="AL93" s="36">
        <v>0</v>
      </c>
      <c r="AM93" s="36">
        <v>0</v>
      </c>
      <c r="AN93" s="36">
        <v>0</v>
      </c>
      <c r="AO93" s="36">
        <v>0</v>
      </c>
      <c r="AP93" s="36">
        <v>0</v>
      </c>
      <c r="AQ93" s="37">
        <v>0</v>
      </c>
      <c r="AR93" s="32">
        <v>72</v>
      </c>
    </row>
    <row r="94" spans="1:44" x14ac:dyDescent="0.25">
      <c r="A94" s="30" t="s">
        <v>97</v>
      </c>
      <c r="B94" s="36">
        <v>4</v>
      </c>
      <c r="C94" s="36">
        <v>7</v>
      </c>
      <c r="D94" s="36">
        <v>5</v>
      </c>
      <c r="E94" s="36">
        <v>8</v>
      </c>
      <c r="F94" s="36">
        <v>8</v>
      </c>
      <c r="G94" s="37">
        <v>6.4</v>
      </c>
      <c r="H94" s="32">
        <v>25</v>
      </c>
      <c r="J94" s="30" t="s">
        <v>97</v>
      </c>
      <c r="K94" s="36">
        <v>0</v>
      </c>
      <c r="L94" s="36">
        <v>0</v>
      </c>
      <c r="M94" s="36">
        <v>1</v>
      </c>
      <c r="N94" s="36">
        <v>0</v>
      </c>
      <c r="O94" s="36">
        <v>2</v>
      </c>
      <c r="P94" s="37">
        <v>0.6</v>
      </c>
      <c r="Q94" s="32">
        <v>13</v>
      </c>
      <c r="S94" s="30" t="s">
        <v>97</v>
      </c>
      <c r="T94" s="36">
        <v>0</v>
      </c>
      <c r="U94" s="36">
        <v>0</v>
      </c>
      <c r="V94" s="36">
        <v>1</v>
      </c>
      <c r="W94" s="36">
        <v>0</v>
      </c>
      <c r="X94" s="36">
        <v>2</v>
      </c>
      <c r="Y94" s="37">
        <v>0.6</v>
      </c>
      <c r="Z94" s="32">
        <v>13</v>
      </c>
      <c r="AB94" s="30" t="s">
        <v>97</v>
      </c>
      <c r="AC94" s="36">
        <v>1</v>
      </c>
      <c r="AD94" s="36">
        <v>1</v>
      </c>
      <c r="AE94" s="36">
        <v>0</v>
      </c>
      <c r="AF94" s="36">
        <v>0</v>
      </c>
      <c r="AG94" s="36">
        <v>2</v>
      </c>
      <c r="AH94" s="37">
        <v>0.8</v>
      </c>
      <c r="AI94" s="32">
        <v>22</v>
      </c>
      <c r="AK94" s="30" t="s">
        <v>97</v>
      </c>
      <c r="AL94" s="36">
        <v>1</v>
      </c>
      <c r="AM94" s="36">
        <v>1</v>
      </c>
      <c r="AN94" s="36">
        <v>0</v>
      </c>
      <c r="AO94" s="36">
        <v>0</v>
      </c>
      <c r="AP94" s="36">
        <v>2</v>
      </c>
      <c r="AQ94" s="37">
        <v>0.8</v>
      </c>
      <c r="AR94" s="32">
        <v>22</v>
      </c>
    </row>
    <row r="95" spans="1:44" x14ac:dyDescent="0.25">
      <c r="A95" s="30" t="s">
        <v>98</v>
      </c>
      <c r="B95" s="36">
        <v>0</v>
      </c>
      <c r="C95" s="36">
        <v>3</v>
      </c>
      <c r="D95" s="36">
        <v>0</v>
      </c>
      <c r="E95" s="36">
        <v>1</v>
      </c>
      <c r="F95" s="36">
        <v>2</v>
      </c>
      <c r="G95" s="37">
        <v>1.2</v>
      </c>
      <c r="H95" s="32">
        <v>61</v>
      </c>
      <c r="J95" s="30" t="s">
        <v>98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7">
        <v>0</v>
      </c>
      <c r="Q95" s="32">
        <v>61</v>
      </c>
      <c r="S95" s="30" t="s">
        <v>98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7">
        <v>0</v>
      </c>
      <c r="Z95" s="32">
        <v>60</v>
      </c>
      <c r="AB95" s="30" t="s">
        <v>98</v>
      </c>
      <c r="AC95" s="36">
        <v>0</v>
      </c>
      <c r="AD95" s="36">
        <v>0</v>
      </c>
      <c r="AE95" s="36">
        <v>0</v>
      </c>
      <c r="AF95" s="36">
        <v>1</v>
      </c>
      <c r="AG95" s="36">
        <v>0</v>
      </c>
      <c r="AH95" s="37">
        <v>0.2</v>
      </c>
      <c r="AI95" s="32">
        <v>57</v>
      </c>
      <c r="AK95" s="30" t="s">
        <v>98</v>
      </c>
      <c r="AL95" s="36">
        <v>0</v>
      </c>
      <c r="AM95" s="36">
        <v>0</v>
      </c>
      <c r="AN95" s="36">
        <v>0</v>
      </c>
      <c r="AO95" s="36">
        <v>1</v>
      </c>
      <c r="AP95" s="36">
        <v>0</v>
      </c>
      <c r="AQ95" s="37">
        <v>0.2</v>
      </c>
      <c r="AR95" s="32">
        <v>57</v>
      </c>
    </row>
    <row r="96" spans="1:44" x14ac:dyDescent="0.25">
      <c r="A96" s="30" t="s">
        <v>99</v>
      </c>
      <c r="B96" s="36">
        <v>63</v>
      </c>
      <c r="C96" s="36">
        <v>77</v>
      </c>
      <c r="D96" s="36">
        <v>63</v>
      </c>
      <c r="E96" s="36">
        <v>72</v>
      </c>
      <c r="F96" s="36">
        <v>67</v>
      </c>
      <c r="G96" s="37">
        <v>68.400000000000006</v>
      </c>
      <c r="H96" s="32">
        <v>2</v>
      </c>
      <c r="J96" s="30" t="s">
        <v>99</v>
      </c>
      <c r="K96" s="36">
        <v>3</v>
      </c>
      <c r="L96" s="36">
        <v>1</v>
      </c>
      <c r="M96" s="36">
        <v>2</v>
      </c>
      <c r="N96" s="36">
        <v>2</v>
      </c>
      <c r="O96" s="36">
        <v>2</v>
      </c>
      <c r="P96" s="37">
        <v>2</v>
      </c>
      <c r="Q96" s="32">
        <v>2</v>
      </c>
      <c r="S96" s="30" t="s">
        <v>99</v>
      </c>
      <c r="T96" s="36">
        <v>3</v>
      </c>
      <c r="U96" s="36">
        <v>1</v>
      </c>
      <c r="V96" s="36">
        <v>2</v>
      </c>
      <c r="W96" s="36">
        <v>2</v>
      </c>
      <c r="X96" s="36">
        <v>2</v>
      </c>
      <c r="Y96" s="37">
        <v>2</v>
      </c>
      <c r="Z96" s="32">
        <v>2</v>
      </c>
      <c r="AB96" s="30" t="s">
        <v>99</v>
      </c>
      <c r="AC96" s="36">
        <v>7</v>
      </c>
      <c r="AD96" s="36">
        <v>9</v>
      </c>
      <c r="AE96" s="36">
        <v>9</v>
      </c>
      <c r="AF96" s="36">
        <v>4</v>
      </c>
      <c r="AG96" s="36">
        <v>4</v>
      </c>
      <c r="AH96" s="37">
        <v>6.6</v>
      </c>
      <c r="AI96" s="32">
        <v>1</v>
      </c>
      <c r="AK96" s="30" t="s">
        <v>99</v>
      </c>
      <c r="AL96" s="36">
        <v>7</v>
      </c>
      <c r="AM96" s="36">
        <v>10</v>
      </c>
      <c r="AN96" s="36">
        <v>9</v>
      </c>
      <c r="AO96" s="36">
        <v>4</v>
      </c>
      <c r="AP96" s="36">
        <v>4</v>
      </c>
      <c r="AQ96" s="37">
        <v>6.8</v>
      </c>
      <c r="AR96" s="32">
        <v>1</v>
      </c>
    </row>
    <row r="97" spans="1:44" x14ac:dyDescent="0.25">
      <c r="A97" s="30" t="s">
        <v>100</v>
      </c>
      <c r="B97" s="36">
        <v>1</v>
      </c>
      <c r="C97" s="36">
        <v>0</v>
      </c>
      <c r="D97" s="36">
        <v>0</v>
      </c>
      <c r="E97" s="36">
        <v>0</v>
      </c>
      <c r="F97" s="36">
        <v>0</v>
      </c>
      <c r="G97" s="37">
        <v>0.2</v>
      </c>
      <c r="H97" s="32">
        <v>81</v>
      </c>
      <c r="J97" s="30" t="s">
        <v>100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7">
        <v>0</v>
      </c>
      <c r="Q97" s="32">
        <v>61</v>
      </c>
      <c r="S97" s="30" t="s">
        <v>100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7">
        <v>0</v>
      </c>
      <c r="Z97" s="32">
        <v>60</v>
      </c>
      <c r="AB97" s="30" t="s">
        <v>100</v>
      </c>
      <c r="AC97" s="36">
        <v>0</v>
      </c>
      <c r="AD97" s="36">
        <v>0</v>
      </c>
      <c r="AE97" s="36">
        <v>0</v>
      </c>
      <c r="AF97" s="36">
        <v>0</v>
      </c>
      <c r="AG97" s="36">
        <v>0</v>
      </c>
      <c r="AH97" s="37">
        <v>0</v>
      </c>
      <c r="AI97" s="32">
        <v>72</v>
      </c>
      <c r="AK97" s="30" t="s">
        <v>100</v>
      </c>
      <c r="AL97" s="36">
        <v>0</v>
      </c>
      <c r="AM97" s="36">
        <v>0</v>
      </c>
      <c r="AN97" s="36">
        <v>0</v>
      </c>
      <c r="AO97" s="36">
        <v>0</v>
      </c>
      <c r="AP97" s="36">
        <v>0</v>
      </c>
      <c r="AQ97" s="37">
        <v>0</v>
      </c>
      <c r="AR97" s="32">
        <v>72</v>
      </c>
    </row>
    <row r="98" spans="1:44" x14ac:dyDescent="0.25">
      <c r="A98" s="30" t="s">
        <v>101</v>
      </c>
      <c r="B98" s="36">
        <v>0</v>
      </c>
      <c r="C98" s="36">
        <v>0</v>
      </c>
      <c r="D98" s="36">
        <v>0</v>
      </c>
      <c r="E98" s="36">
        <v>1</v>
      </c>
      <c r="F98" s="36">
        <v>0</v>
      </c>
      <c r="G98" s="37">
        <v>0.2</v>
      </c>
      <c r="H98" s="32">
        <v>81</v>
      </c>
      <c r="J98" s="30" t="s">
        <v>101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7">
        <v>0</v>
      </c>
      <c r="Q98" s="32">
        <v>61</v>
      </c>
      <c r="S98" s="30" t="s">
        <v>101</v>
      </c>
      <c r="T98" s="36">
        <v>0</v>
      </c>
      <c r="U98" s="36">
        <v>0</v>
      </c>
      <c r="V98" s="36">
        <v>0</v>
      </c>
      <c r="W98" s="36">
        <v>0</v>
      </c>
      <c r="X98" s="36">
        <v>0</v>
      </c>
      <c r="Y98" s="37">
        <v>0</v>
      </c>
      <c r="Z98" s="32">
        <v>60</v>
      </c>
      <c r="AB98" s="30" t="s">
        <v>101</v>
      </c>
      <c r="AC98" s="36">
        <v>0</v>
      </c>
      <c r="AD98" s="36">
        <v>0</v>
      </c>
      <c r="AE98" s="36">
        <v>0</v>
      </c>
      <c r="AF98" s="36">
        <v>0</v>
      </c>
      <c r="AG98" s="36">
        <v>0</v>
      </c>
      <c r="AH98" s="37">
        <v>0</v>
      </c>
      <c r="AI98" s="32">
        <v>72</v>
      </c>
      <c r="AK98" s="30" t="s">
        <v>101</v>
      </c>
      <c r="AL98" s="36">
        <v>0</v>
      </c>
      <c r="AM98" s="36">
        <v>0</v>
      </c>
      <c r="AN98" s="36">
        <v>0</v>
      </c>
      <c r="AO98" s="36">
        <v>0</v>
      </c>
      <c r="AP98" s="36">
        <v>0</v>
      </c>
      <c r="AQ98" s="37">
        <v>0</v>
      </c>
      <c r="AR98" s="32">
        <v>72</v>
      </c>
    </row>
    <row r="99" spans="1:44" x14ac:dyDescent="0.25">
      <c r="A99" s="30" t="s">
        <v>102</v>
      </c>
      <c r="B99" s="36">
        <v>2</v>
      </c>
      <c r="C99" s="36">
        <v>3</v>
      </c>
      <c r="D99" s="36">
        <v>2</v>
      </c>
      <c r="E99" s="36">
        <v>2</v>
      </c>
      <c r="F99" s="36">
        <v>2</v>
      </c>
      <c r="G99" s="37">
        <v>2.2000000000000002</v>
      </c>
      <c r="H99" s="32">
        <v>46</v>
      </c>
      <c r="J99" s="30" t="s">
        <v>102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7">
        <v>0</v>
      </c>
      <c r="Q99" s="32">
        <v>61</v>
      </c>
      <c r="S99" s="30" t="s">
        <v>102</v>
      </c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7">
        <v>0</v>
      </c>
      <c r="Z99" s="32">
        <v>60</v>
      </c>
      <c r="AB99" s="30" t="s">
        <v>102</v>
      </c>
      <c r="AC99" s="36">
        <v>0</v>
      </c>
      <c r="AD99" s="36">
        <v>0</v>
      </c>
      <c r="AE99" s="36">
        <v>0</v>
      </c>
      <c r="AF99" s="36">
        <v>1</v>
      </c>
      <c r="AG99" s="36">
        <v>0</v>
      </c>
      <c r="AH99" s="37">
        <v>0.2</v>
      </c>
      <c r="AI99" s="32">
        <v>57</v>
      </c>
      <c r="AK99" s="30" t="s">
        <v>102</v>
      </c>
      <c r="AL99" s="36">
        <v>0</v>
      </c>
      <c r="AM99" s="36">
        <v>0</v>
      </c>
      <c r="AN99" s="36">
        <v>0</v>
      </c>
      <c r="AO99" s="36">
        <v>1</v>
      </c>
      <c r="AP99" s="36">
        <v>0</v>
      </c>
      <c r="AQ99" s="37">
        <v>0.2</v>
      </c>
      <c r="AR99" s="32">
        <v>57</v>
      </c>
    </row>
    <row r="100" spans="1:44" x14ac:dyDescent="0.25">
      <c r="A100" s="30" t="s">
        <v>103</v>
      </c>
      <c r="B100" s="36">
        <v>7</v>
      </c>
      <c r="C100" s="36">
        <v>7</v>
      </c>
      <c r="D100" s="36">
        <v>6</v>
      </c>
      <c r="E100" s="36">
        <v>16</v>
      </c>
      <c r="F100" s="36">
        <v>9</v>
      </c>
      <c r="G100" s="37">
        <v>9</v>
      </c>
      <c r="H100" s="32">
        <v>21</v>
      </c>
      <c r="J100" s="30" t="s">
        <v>103</v>
      </c>
      <c r="K100" s="36">
        <v>0</v>
      </c>
      <c r="L100" s="36">
        <v>0</v>
      </c>
      <c r="M100" s="36">
        <v>0</v>
      </c>
      <c r="N100" s="36">
        <v>2</v>
      </c>
      <c r="O100" s="36">
        <v>2</v>
      </c>
      <c r="P100" s="37">
        <v>0.8</v>
      </c>
      <c r="Q100" s="32">
        <v>7</v>
      </c>
      <c r="S100" s="30" t="s">
        <v>103</v>
      </c>
      <c r="T100" s="36">
        <v>0</v>
      </c>
      <c r="U100" s="36">
        <v>0</v>
      </c>
      <c r="V100" s="36">
        <v>0</v>
      </c>
      <c r="W100" s="36">
        <v>2</v>
      </c>
      <c r="X100" s="36">
        <v>2</v>
      </c>
      <c r="Y100" s="37">
        <v>0.8</v>
      </c>
      <c r="Z100" s="32">
        <v>7</v>
      </c>
      <c r="AB100" s="30" t="s">
        <v>103</v>
      </c>
      <c r="AC100" s="36">
        <v>1</v>
      </c>
      <c r="AD100" s="36">
        <v>1</v>
      </c>
      <c r="AE100" s="36">
        <v>2</v>
      </c>
      <c r="AF100" s="36">
        <v>4</v>
      </c>
      <c r="AG100" s="36">
        <v>2</v>
      </c>
      <c r="AH100" s="37">
        <v>2</v>
      </c>
      <c r="AI100" s="32">
        <v>9</v>
      </c>
      <c r="AK100" s="30" t="s">
        <v>103</v>
      </c>
      <c r="AL100" s="36">
        <v>1</v>
      </c>
      <c r="AM100" s="36">
        <v>1</v>
      </c>
      <c r="AN100" s="36">
        <v>2</v>
      </c>
      <c r="AO100" s="36">
        <v>4</v>
      </c>
      <c r="AP100" s="36">
        <v>2</v>
      </c>
      <c r="AQ100" s="37">
        <v>2</v>
      </c>
      <c r="AR100" s="32">
        <v>9</v>
      </c>
    </row>
    <row r="101" spans="1:44" x14ac:dyDescent="0.25">
      <c r="A101" s="30" t="s">
        <v>104</v>
      </c>
      <c r="B101" s="36">
        <v>2</v>
      </c>
      <c r="C101" s="36">
        <v>3</v>
      </c>
      <c r="D101" s="36">
        <v>0</v>
      </c>
      <c r="E101" s="36">
        <v>1</v>
      </c>
      <c r="F101" s="36">
        <v>2</v>
      </c>
      <c r="G101" s="37">
        <v>1.6</v>
      </c>
      <c r="H101" s="32">
        <v>55</v>
      </c>
      <c r="J101" s="30" t="s">
        <v>104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7">
        <v>0</v>
      </c>
      <c r="Q101" s="32">
        <v>61</v>
      </c>
      <c r="S101" s="30" t="s">
        <v>104</v>
      </c>
      <c r="T101" s="36">
        <v>0</v>
      </c>
      <c r="U101" s="36">
        <v>0</v>
      </c>
      <c r="V101" s="36">
        <v>0</v>
      </c>
      <c r="W101" s="36">
        <v>0</v>
      </c>
      <c r="X101" s="36">
        <v>0</v>
      </c>
      <c r="Y101" s="37">
        <v>0</v>
      </c>
      <c r="Z101" s="32">
        <v>60</v>
      </c>
      <c r="AB101" s="30" t="s">
        <v>104</v>
      </c>
      <c r="AC101" s="36">
        <v>0</v>
      </c>
      <c r="AD101" s="36">
        <v>0</v>
      </c>
      <c r="AE101" s="36">
        <v>0</v>
      </c>
      <c r="AF101" s="36">
        <v>0</v>
      </c>
      <c r="AG101" s="36">
        <v>0</v>
      </c>
      <c r="AH101" s="37">
        <v>0</v>
      </c>
      <c r="AI101" s="32">
        <v>72</v>
      </c>
      <c r="AK101" s="30" t="s">
        <v>104</v>
      </c>
      <c r="AL101" s="36">
        <v>0</v>
      </c>
      <c r="AM101" s="36">
        <v>0</v>
      </c>
      <c r="AN101" s="36">
        <v>0</v>
      </c>
      <c r="AO101" s="36">
        <v>0</v>
      </c>
      <c r="AP101" s="36">
        <v>0</v>
      </c>
      <c r="AQ101" s="37">
        <v>0</v>
      </c>
      <c r="AR101" s="32">
        <v>72</v>
      </c>
    </row>
    <row r="102" spans="1:44" x14ac:dyDescent="0.25">
      <c r="A102" s="30" t="s">
        <v>105</v>
      </c>
      <c r="B102" s="36">
        <v>5</v>
      </c>
      <c r="C102" s="36">
        <v>6</v>
      </c>
      <c r="D102" s="36">
        <v>3</v>
      </c>
      <c r="E102" s="36">
        <v>3</v>
      </c>
      <c r="F102" s="36">
        <v>4</v>
      </c>
      <c r="G102" s="37">
        <v>4.2</v>
      </c>
      <c r="H102" s="32">
        <v>34</v>
      </c>
      <c r="J102" s="30" t="s">
        <v>105</v>
      </c>
      <c r="K102" s="36">
        <v>0</v>
      </c>
      <c r="L102" s="36">
        <v>1</v>
      </c>
      <c r="M102" s="36">
        <v>0</v>
      </c>
      <c r="N102" s="36">
        <v>0</v>
      </c>
      <c r="O102" s="36">
        <v>0</v>
      </c>
      <c r="P102" s="37">
        <v>0.2</v>
      </c>
      <c r="Q102" s="32">
        <v>36</v>
      </c>
      <c r="S102" s="30" t="s">
        <v>105</v>
      </c>
      <c r="T102" s="36">
        <v>0</v>
      </c>
      <c r="U102" s="36">
        <v>1</v>
      </c>
      <c r="V102" s="36">
        <v>0</v>
      </c>
      <c r="W102" s="36">
        <v>0</v>
      </c>
      <c r="X102" s="36">
        <v>0</v>
      </c>
      <c r="Y102" s="37">
        <v>0.2</v>
      </c>
      <c r="Z102" s="32">
        <v>36</v>
      </c>
      <c r="AB102" s="30" t="s">
        <v>105</v>
      </c>
      <c r="AC102" s="36">
        <v>1</v>
      </c>
      <c r="AD102" s="36">
        <v>0</v>
      </c>
      <c r="AE102" s="36">
        <v>0</v>
      </c>
      <c r="AF102" s="36">
        <v>1</v>
      </c>
      <c r="AG102" s="36">
        <v>0</v>
      </c>
      <c r="AH102" s="37">
        <v>0.4</v>
      </c>
      <c r="AI102" s="32">
        <v>39</v>
      </c>
      <c r="AK102" s="30" t="s">
        <v>105</v>
      </c>
      <c r="AL102" s="36">
        <v>1</v>
      </c>
      <c r="AM102" s="36">
        <v>0</v>
      </c>
      <c r="AN102" s="36">
        <v>0</v>
      </c>
      <c r="AO102" s="36">
        <v>1</v>
      </c>
      <c r="AP102" s="36">
        <v>0</v>
      </c>
      <c r="AQ102" s="37">
        <v>0.4</v>
      </c>
      <c r="AR102" s="32">
        <v>40</v>
      </c>
    </row>
    <row r="103" spans="1:44" x14ac:dyDescent="0.25">
      <c r="A103" s="30" t="s">
        <v>106</v>
      </c>
      <c r="B103" s="36">
        <v>2</v>
      </c>
      <c r="C103" s="36">
        <v>1</v>
      </c>
      <c r="D103" s="36">
        <v>0</v>
      </c>
      <c r="E103" s="36">
        <v>0</v>
      </c>
      <c r="F103" s="36">
        <v>0</v>
      </c>
      <c r="G103" s="37">
        <v>0.6</v>
      </c>
      <c r="H103" s="32">
        <v>73</v>
      </c>
      <c r="J103" s="30" t="s">
        <v>106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7">
        <v>0</v>
      </c>
      <c r="Q103" s="32">
        <v>61</v>
      </c>
      <c r="S103" s="30" t="s">
        <v>106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7">
        <v>0</v>
      </c>
      <c r="Z103" s="32">
        <v>60</v>
      </c>
      <c r="AB103" s="30" t="s">
        <v>106</v>
      </c>
      <c r="AC103" s="36">
        <v>1</v>
      </c>
      <c r="AD103" s="36">
        <v>0</v>
      </c>
      <c r="AE103" s="36">
        <v>0</v>
      </c>
      <c r="AF103" s="36">
        <v>0</v>
      </c>
      <c r="AG103" s="36">
        <v>0</v>
      </c>
      <c r="AH103" s="37">
        <v>0.2</v>
      </c>
      <c r="AI103" s="32">
        <v>57</v>
      </c>
      <c r="AK103" s="30" t="s">
        <v>106</v>
      </c>
      <c r="AL103" s="36">
        <v>1</v>
      </c>
      <c r="AM103" s="36">
        <v>0</v>
      </c>
      <c r="AN103" s="36">
        <v>0</v>
      </c>
      <c r="AO103" s="36">
        <v>0</v>
      </c>
      <c r="AP103" s="36">
        <v>0</v>
      </c>
      <c r="AQ103" s="37">
        <v>0.2</v>
      </c>
      <c r="AR103" s="32">
        <v>57</v>
      </c>
    </row>
    <row r="104" spans="1:44" x14ac:dyDescent="0.25">
      <c r="A104" s="33" t="s">
        <v>107</v>
      </c>
      <c r="B104" s="38">
        <v>0</v>
      </c>
      <c r="C104" s="38">
        <v>0</v>
      </c>
      <c r="D104" s="38">
        <v>0</v>
      </c>
      <c r="E104" s="38">
        <v>1</v>
      </c>
      <c r="F104" s="38">
        <v>0</v>
      </c>
      <c r="G104" s="39">
        <v>0.2</v>
      </c>
      <c r="H104" s="35">
        <v>81</v>
      </c>
      <c r="J104" s="33" t="s">
        <v>107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9">
        <v>0</v>
      </c>
      <c r="Q104" s="35">
        <v>61</v>
      </c>
      <c r="S104" s="33" t="s">
        <v>107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9">
        <v>0</v>
      </c>
      <c r="Z104" s="35">
        <v>60</v>
      </c>
      <c r="AB104" s="33" t="s">
        <v>107</v>
      </c>
      <c r="AC104" s="38">
        <v>0</v>
      </c>
      <c r="AD104" s="38">
        <v>0</v>
      </c>
      <c r="AE104" s="38">
        <v>0</v>
      </c>
      <c r="AF104" s="38">
        <v>1</v>
      </c>
      <c r="AG104" s="38">
        <v>0</v>
      </c>
      <c r="AH104" s="39">
        <v>0.2</v>
      </c>
      <c r="AI104" s="35">
        <v>57</v>
      </c>
      <c r="AK104" s="33" t="s">
        <v>107</v>
      </c>
      <c r="AL104" s="38">
        <v>0</v>
      </c>
      <c r="AM104" s="38">
        <v>0</v>
      </c>
      <c r="AN104" s="38">
        <v>0</v>
      </c>
      <c r="AO104" s="38">
        <v>1</v>
      </c>
      <c r="AP104" s="38">
        <v>0</v>
      </c>
      <c r="AQ104" s="39">
        <v>0.2</v>
      </c>
      <c r="AR104" s="35">
        <v>57</v>
      </c>
    </row>
    <row r="105" spans="1:44" x14ac:dyDescent="0.25">
      <c r="A105" s="40" t="s">
        <v>151</v>
      </c>
      <c r="B105" s="41">
        <f>SUBTOTAL(109,B5:B104)</f>
        <v>554</v>
      </c>
      <c r="C105" s="41">
        <f>SUBTOTAL(109,C5:C104)</f>
        <v>563</v>
      </c>
      <c r="D105" s="41">
        <f>SUBTOTAL(109,D5:D104)</f>
        <v>578</v>
      </c>
      <c r="E105" s="41">
        <f>SUBTOTAL(109,E5:E104)</f>
        <v>710</v>
      </c>
      <c r="F105" s="41">
        <f>SUBTOTAL(109,F5:F104)</f>
        <v>764</v>
      </c>
      <c r="G105" s="42">
        <f>AVERAGE(Table42[[#This Row],[2020]:[2024]])</f>
        <v>633.79999999999995</v>
      </c>
      <c r="H105" s="43"/>
      <c r="J105" s="40" t="s">
        <v>151</v>
      </c>
      <c r="K105" s="41">
        <f>SUBTOTAL(109,K5:K104)</f>
        <v>27</v>
      </c>
      <c r="L105" s="41">
        <f>SUBTOTAL(109,L5:L104)</f>
        <v>25</v>
      </c>
      <c r="M105" s="41">
        <f>SUBTOTAL(109,M5:M104)</f>
        <v>20</v>
      </c>
      <c r="N105" s="41">
        <f>SUBTOTAL(109,N5:N104)</f>
        <v>41</v>
      </c>
      <c r="O105" s="41">
        <f>SUBTOTAL(109,O5:O104)</f>
        <v>40</v>
      </c>
      <c r="P105" s="42">
        <f>AVERAGE(Table43[[#This Row],[2020]:[2024]])</f>
        <v>30.6</v>
      </c>
      <c r="Q105" s="43"/>
      <c r="S105" s="40" t="s">
        <v>151</v>
      </c>
      <c r="T105" s="41">
        <f>SUBTOTAL(109,T5:T104)</f>
        <v>28</v>
      </c>
      <c r="U105" s="41">
        <f>SUBTOTAL(109,U5:U104)</f>
        <v>25</v>
      </c>
      <c r="V105" s="41">
        <f>SUBTOTAL(109,V5:V104)</f>
        <v>20</v>
      </c>
      <c r="W105" s="41">
        <f>SUBTOTAL(109,W5:W104)</f>
        <v>41</v>
      </c>
      <c r="X105" s="41">
        <f>SUBTOTAL(109,X5:X104)</f>
        <v>40</v>
      </c>
      <c r="Y105" s="42">
        <f>AVERAGE(Table44[[#This Row],[2020]:[2024]])</f>
        <v>30.8</v>
      </c>
      <c r="Z105" s="43"/>
      <c r="AB105" s="40" t="s">
        <v>151</v>
      </c>
      <c r="AC105" s="41">
        <f>SUBTOTAL(109,AC5:AC104)</f>
        <v>69</v>
      </c>
      <c r="AD105" s="41">
        <f>SUBTOTAL(109,AD5:AD104)</f>
        <v>60</v>
      </c>
      <c r="AE105" s="41">
        <f>SUBTOTAL(109,AE5:AE104)</f>
        <v>56</v>
      </c>
      <c r="AF105" s="41">
        <f>SUBTOTAL(109,AF5:AF104)</f>
        <v>81</v>
      </c>
      <c r="AG105" s="41">
        <f>SUBTOTAL(109,AG5:AG104)</f>
        <v>77</v>
      </c>
      <c r="AH105" s="42">
        <f>AVERAGE(Table45[[#This Row],[2020]:[2024]])</f>
        <v>68.599999999999994</v>
      </c>
      <c r="AI105" s="43"/>
      <c r="AK105" s="40" t="s">
        <v>151</v>
      </c>
      <c r="AL105" s="41">
        <f>SUBTOTAL(109,AL5:AL104)</f>
        <v>71</v>
      </c>
      <c r="AM105" s="41">
        <f>SUBTOTAL(109,AM5:AM104)</f>
        <v>61</v>
      </c>
      <c r="AN105" s="41">
        <f>SUBTOTAL(109,AN5:AN104)</f>
        <v>57</v>
      </c>
      <c r="AO105" s="41">
        <f>SUBTOTAL(109,AO5:AO104)</f>
        <v>81</v>
      </c>
      <c r="AP105" s="41">
        <f>SUBTOTAL(109,AP5:AP104)</f>
        <v>77</v>
      </c>
      <c r="AQ105" s="42">
        <f>AVERAGE(Table46[[#This Row],[2020]:[2024]])</f>
        <v>69.400000000000006</v>
      </c>
      <c r="AR105" s="43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3612EB2B539C468A1D2B8B5F6221B0" ma:contentTypeVersion="12" ma:contentTypeDescription="Create a new document." ma:contentTypeScope="" ma:versionID="87751643ac761d8af89da4b208d8ba58">
  <xsd:schema xmlns:xsd="http://www.w3.org/2001/XMLSchema" xmlns:xs="http://www.w3.org/2001/XMLSchema" xmlns:p="http://schemas.microsoft.com/office/2006/metadata/properties" xmlns:ns1="http://schemas.microsoft.com/sharepoint/v3" xmlns:ns2="bedcbf54-bd24-4df7-9e73-9a3b8a2b2e41" xmlns:ns3="http://schemas.microsoft.com/sharepoint/v4" xmlns:ns4="16f00c2e-ac5c-418b-9f13-a0771dbd417d" targetNamespace="http://schemas.microsoft.com/office/2006/metadata/properties" ma:root="true" ma:fieldsID="bcb733e9dac79f70a1612a54df648bc5" ns1:_="" ns2:_="" ns3:_="" ns4:_="">
    <xsd:import namespace="http://schemas.microsoft.com/sharepoint/v3"/>
    <xsd:import namespace="bedcbf54-bd24-4df7-9e73-9a3b8a2b2e41"/>
    <xsd:import namespace="http://schemas.microsoft.com/sharepoint/v4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Grant_x0020_Area" minOccurs="0"/>
                <xsd:element ref="ns2:Topic_x0020_Area" minOccurs="0"/>
                <xsd:element ref="ns2:Description0" minOccurs="0"/>
                <xsd:element ref="ns3:IconOverlay" minOccurs="0"/>
                <xsd:element ref="ns4:_dlc_DocId" minOccurs="0"/>
                <xsd:element ref="ns4:_dlc_DocIdUrl" minOccurs="0"/>
                <xsd:element ref="ns4:_dlc_DocIdPersistId" minOccurs="0"/>
                <xsd:element ref="ns1:URL" minOccurs="0"/>
                <xsd:element ref="ns2:Order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5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cbf54-bd24-4df7-9e73-9a3b8a2b2e41" elementFormDefault="qualified">
    <xsd:import namespace="http://schemas.microsoft.com/office/2006/documentManagement/types"/>
    <xsd:import namespace="http://schemas.microsoft.com/office/infopath/2007/PartnerControls"/>
    <xsd:element name="Grant_x0020_Area" ma:index="2" nillable="true" ma:displayName="Grant Area" ma:format="Dropdown" ma:internalName="Grant_x0020_Area">
      <xsd:simpleType>
        <xsd:union memberTypes="dms:Text">
          <xsd:simpleType>
            <xsd:restriction base="dms:Choice">
              <xsd:enumeration value="Grant Information"/>
              <xsd:enumeration value="Grant Specialist"/>
              <xsd:enumeration value="Applying GHSP Grant"/>
              <xsd:enumeration value="Managing GHSP Grant"/>
            </xsd:restriction>
          </xsd:simpleType>
        </xsd:union>
      </xsd:simpleType>
    </xsd:element>
    <xsd:element name="Topic_x0020_Area" ma:index="3" nillable="true" ma:displayName="LE Area" ma:format="Dropdown" ma:internalName="Topic_x0020_Area">
      <xsd:simpleType>
        <xsd:union memberTypes="dms:Text">
          <xsd:simpleType>
            <xsd:restriction base="dms:Choice">
              <xsd:enumeration value="BATMobile Application"/>
              <xsd:enumeration value="Checking Station Policy and Plan"/>
              <xsd:enumeration value="Contact List"/>
              <xsd:enumeration value="Grant Information"/>
              <xsd:enumeration value="Reporting Forms"/>
              <xsd:enumeration value="Why Enforce Traffic Laws"/>
            </xsd:restriction>
          </xsd:simpleType>
        </xsd:union>
      </xsd:simpleType>
    </xsd:element>
    <xsd:element name="Description0" ma:index="4" nillable="true" ma:displayName="Description" ma:internalName="Description0">
      <xsd:simpleType>
        <xsd:restriction base="dms:Text">
          <xsd:maxLength value="255"/>
        </xsd:restriction>
      </xsd:simpleType>
    </xsd:element>
    <xsd:element name="Order0" ma:index="16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bedcbf54-bd24-4df7-9e73-9a3b8a2b2e41" xsi:nil="true"/>
    <Order0 xmlns="bedcbf54-bd24-4df7-9e73-9a3b8a2b2e41" xsi:nil="true"/>
    <IconOverlay xmlns="http://schemas.microsoft.com/sharepoint/v4" xsi:nil="true"/>
    <URL xmlns="http://schemas.microsoft.com/sharepoint/v3">
      <Url xsi:nil="true"/>
      <Description xsi:nil="true"/>
    </URL>
    <Grant_x0020_Area xmlns="bedcbf54-bd24-4df7-9e73-9a3b8a2b2e41">Grant Specialist</Grant_x0020_Area>
    <Topic_x0020_Area xmlns="bedcbf54-bd24-4df7-9e73-9a3b8a2b2e41">Grant Information</Topic_x0020_Area>
  </documentManagement>
</p:properties>
</file>

<file path=customXml/item4.xml><?xml version="1.0" encoding="utf-8"?>
<?mso-contentType ?>
<SharedContentType xmlns="Microsoft.SharePoint.Taxonomy.ContentTypeSync" SourceId="7ef604a7-ebc4-47af-96e9-7f1ad444f50a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84C32073-B4AE-422A-AB6E-59B64F127AF9}"/>
</file>

<file path=customXml/itemProps2.xml><?xml version="1.0" encoding="utf-8"?>
<ds:datastoreItem xmlns:ds="http://schemas.openxmlformats.org/officeDocument/2006/customXml" ds:itemID="{3F91CF8E-6BF9-4CE8-B248-6D321DB300DC}"/>
</file>

<file path=customXml/itemProps3.xml><?xml version="1.0" encoding="utf-8"?>
<ds:datastoreItem xmlns:ds="http://schemas.openxmlformats.org/officeDocument/2006/customXml" ds:itemID="{2B9E8105-562C-45D9-B55A-54BA6D82D182}"/>
</file>

<file path=customXml/itemProps4.xml><?xml version="1.0" encoding="utf-8"?>
<ds:datastoreItem xmlns:ds="http://schemas.openxmlformats.org/officeDocument/2006/customXml" ds:itemID="{BB748DE4-B042-4701-B907-08B7649ACE2A}"/>
</file>

<file path=customXml/itemProps5.xml><?xml version="1.0" encoding="utf-8"?>
<ds:datastoreItem xmlns:ds="http://schemas.openxmlformats.org/officeDocument/2006/customXml" ds:itemID="{4AEFD9BD-C533-4064-AEC7-214A552DA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Statewide</vt:lpstr>
      <vt:lpstr>Unrestrained</vt:lpstr>
      <vt:lpstr>Speeding</vt:lpstr>
      <vt:lpstr>Alcohol</vt:lpstr>
      <vt:lpstr>Motorcycle</vt:lpstr>
      <vt:lpstr>Older</vt:lpstr>
      <vt:lpstr>Teen</vt:lpstr>
      <vt:lpstr>Ped</vt:lpstr>
      <vt:lpstr>Bike</vt:lpstr>
      <vt:lpstr>Population</vt:lpstr>
      <vt:lpstr>Read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County Data (2020-2024)</dc:title>
  <dc:creator>Warren G Smith</dc:creator>
  <cp:lastModifiedBy>Warren G Smith</cp:lastModifiedBy>
  <dcterms:created xsi:type="dcterms:W3CDTF">2025-11-04T16:39:26Z</dcterms:created>
  <dcterms:modified xsi:type="dcterms:W3CDTF">2025-11-12T16:07:44Z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0x010100DB3612EB2B539C468A1D2B8B5F6221B0</vt:lpwstr>
  </property>
  <property fmtid="{D5CDD505-2E9C-101B-9397-08002B2CF9AE}" pid="3" name="Order">
    <vt:r8>18400</vt:r8>
  </property>
</Properties>
</file>